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Coordination\Calendrier 2026-27\Confection Nord\Calendriers diffusés le 17 juin\"/>
    </mc:Choice>
  </mc:AlternateContent>
  <xr:revisionPtr revIDLastSave="0" documentId="14_{CE71879A-46DC-4545-9B3A-3474C5B78C03}" xr6:coauthVersionLast="47" xr6:coauthVersionMax="47" xr10:uidLastSave="{00000000-0000-0000-0000-000000000000}"/>
  <bookViews>
    <workbookView xWindow="-120" yWindow="-120" windowWidth="29040" windowHeight="15720" xr2:uid="{AAF1728C-F00E-4FEE-82B9-2803ED83A43D}"/>
  </bookViews>
  <sheets>
    <sheet name=" OWMN 2026-2027" sheetId="2" r:id="rId1"/>
  </sheets>
  <definedNames>
    <definedName name="HUDSON" localSheetId="0">' OWMN 2026-2027'!$B$2:$H$120</definedName>
    <definedName name="HUDSON">#REF!</definedName>
    <definedName name="JAMES" localSheetId="0">' OWMN 2026-2027'!#REF!</definedName>
    <definedName name="JAMES">#REF!</definedName>
    <definedName name="NWM" localSheetId="0">' OWMN 2026-2027'!#REF!</definedName>
    <definedName name="NWM">#REF!</definedName>
    <definedName name="UNGAVA" localSheetId="0">' OWMN 2026-2027'!#REF!</definedName>
    <definedName name="UNGAVA">#REF!</definedName>
    <definedName name="_xlnm.Print_Area" localSheetId="0">' OWMN 2026-2027'!$A$2:$H$125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2" l="1"/>
  <c r="B106" i="2"/>
  <c r="B107" i="2" s="1"/>
  <c r="B108" i="2" s="1"/>
  <c r="B109" i="2" s="1"/>
  <c r="B100" i="2"/>
  <c r="B101" i="2" s="1"/>
  <c r="B102" i="2" s="1"/>
  <c r="B103" i="2" s="1"/>
  <c r="B94" i="2"/>
  <c r="B95" i="2" s="1"/>
  <c r="B96" i="2" s="1"/>
  <c r="B97" i="2" s="1"/>
  <c r="B38" i="2"/>
  <c r="B39" i="2" s="1"/>
  <c r="B40" i="2" s="1"/>
  <c r="B41" i="2" s="1"/>
  <c r="J53" i="2"/>
  <c r="K53" i="2"/>
  <c r="L53" i="2"/>
  <c r="M53" i="2"/>
  <c r="J54" i="2"/>
  <c r="K54" i="2"/>
  <c r="L54" i="2"/>
  <c r="M54" i="2"/>
  <c r="J55" i="2"/>
  <c r="K55" i="2"/>
  <c r="L55" i="2"/>
  <c r="M55" i="2"/>
  <c r="J56" i="2"/>
  <c r="K56" i="2"/>
  <c r="L56" i="2"/>
  <c r="M56" i="2"/>
  <c r="J57" i="2"/>
  <c r="K57" i="2"/>
  <c r="L57" i="2"/>
  <c r="M57" i="2"/>
  <c r="J58" i="2"/>
  <c r="K58" i="2"/>
  <c r="L58" i="2"/>
  <c r="M58" i="2"/>
  <c r="J64" i="2"/>
  <c r="K64" i="2"/>
  <c r="L64" i="2"/>
  <c r="M64" i="2"/>
  <c r="B61" i="2"/>
  <c r="B62" i="2" s="1"/>
  <c r="B63" i="2" s="1"/>
  <c r="B64" i="2" s="1"/>
  <c r="M76" i="2"/>
  <c r="L76" i="2"/>
  <c r="K76" i="2"/>
  <c r="J76" i="2"/>
  <c r="M75" i="2"/>
  <c r="L75" i="2"/>
  <c r="K75" i="2"/>
  <c r="J75" i="2"/>
  <c r="M74" i="2"/>
  <c r="L74" i="2"/>
  <c r="K74" i="2"/>
  <c r="J74" i="2"/>
  <c r="M73" i="2"/>
  <c r="L73" i="2"/>
  <c r="K73" i="2"/>
  <c r="J73" i="2"/>
  <c r="B73" i="2"/>
  <c r="B74" i="2" s="1"/>
  <c r="B75" i="2" s="1"/>
  <c r="B76" i="2" s="1"/>
  <c r="M72" i="2"/>
  <c r="L72" i="2"/>
  <c r="K72" i="2"/>
  <c r="J72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B32" i="2"/>
  <c r="B33" i="2" s="1"/>
  <c r="B34" i="2" s="1"/>
  <c r="B35" i="2" s="1"/>
  <c r="M31" i="2"/>
  <c r="L31" i="2"/>
  <c r="K31" i="2"/>
  <c r="J31" i="2"/>
  <c r="M10" i="2"/>
  <c r="L10" i="2"/>
  <c r="K10" i="2"/>
  <c r="J10" i="2"/>
  <c r="J65" i="2"/>
  <c r="K65" i="2"/>
  <c r="L65" i="2"/>
  <c r="M65" i="2"/>
  <c r="J66" i="2"/>
  <c r="K66" i="2"/>
  <c r="L66" i="2"/>
  <c r="M66" i="2"/>
  <c r="J67" i="2"/>
  <c r="K67" i="2"/>
  <c r="L67" i="2"/>
  <c r="M67" i="2"/>
  <c r="J68" i="2"/>
  <c r="K68" i="2"/>
  <c r="L68" i="2"/>
  <c r="M68" i="2"/>
  <c r="J69" i="2"/>
  <c r="K69" i="2"/>
  <c r="L69" i="2"/>
  <c r="M69" i="2"/>
  <c r="J70" i="2"/>
  <c r="K70" i="2"/>
  <c r="L70" i="2"/>
  <c r="M70" i="2"/>
  <c r="J71" i="2"/>
  <c r="K71" i="2"/>
  <c r="L71" i="2"/>
  <c r="M71" i="2"/>
  <c r="J50" i="2"/>
  <c r="K50" i="2"/>
  <c r="L50" i="2"/>
  <c r="M50" i="2"/>
  <c r="J51" i="2"/>
  <c r="K51" i="2"/>
  <c r="L51" i="2"/>
  <c r="M51" i="2"/>
  <c r="J52" i="2"/>
  <c r="K52" i="2"/>
  <c r="L52" i="2"/>
  <c r="M52" i="2"/>
  <c r="B67" i="2"/>
  <c r="B68" i="2" s="1"/>
  <c r="B69" i="2" s="1"/>
  <c r="B70" i="2" s="1"/>
  <c r="B50" i="2"/>
  <c r="B51" i="2" s="1"/>
  <c r="B52" i="2" s="1"/>
  <c r="B53" i="2" s="1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43" i="2"/>
  <c r="K43" i="2"/>
  <c r="L43" i="2"/>
  <c r="M43" i="2"/>
  <c r="J44" i="2"/>
  <c r="K44" i="2"/>
  <c r="L44" i="2"/>
  <c r="M44" i="2"/>
  <c r="J45" i="2"/>
  <c r="K45" i="2"/>
  <c r="L45" i="2"/>
  <c r="M45" i="2"/>
  <c r="J46" i="2"/>
  <c r="K46" i="2"/>
  <c r="L46" i="2"/>
  <c r="M46" i="2"/>
  <c r="J47" i="2"/>
  <c r="K47" i="2"/>
  <c r="L47" i="2"/>
  <c r="M47" i="2"/>
  <c r="J48" i="2"/>
  <c r="K48" i="2"/>
  <c r="L48" i="2"/>
  <c r="M48" i="2"/>
  <c r="J49" i="2"/>
  <c r="K49" i="2"/>
  <c r="L49" i="2"/>
  <c r="M49" i="2"/>
  <c r="J81" i="2"/>
  <c r="K81" i="2"/>
  <c r="L81" i="2"/>
  <c r="M81" i="2"/>
  <c r="J82" i="2"/>
  <c r="K82" i="2"/>
  <c r="L82" i="2"/>
  <c r="M82" i="2"/>
  <c r="J84" i="2"/>
  <c r="K84" i="2"/>
  <c r="L84" i="2"/>
  <c r="M84" i="2"/>
  <c r="J85" i="2"/>
  <c r="K85" i="2"/>
  <c r="L85" i="2"/>
  <c r="M85" i="2"/>
  <c r="J86" i="2"/>
  <c r="K86" i="2"/>
  <c r="L86" i="2"/>
  <c r="M86" i="2"/>
  <c r="B44" i="2"/>
  <c r="B45" i="2" s="1"/>
  <c r="B46" i="2" s="1"/>
  <c r="B47" i="2" s="1"/>
  <c r="I87" i="2"/>
  <c r="B21" i="2"/>
  <c r="B22" i="2" s="1"/>
  <c r="B23" i="2" s="1"/>
  <c r="B24" i="2" s="1"/>
  <c r="B11" i="2"/>
  <c r="B12" i="2" s="1"/>
  <c r="B13" i="2" s="1"/>
  <c r="B14" i="2" s="1"/>
  <c r="K87" i="2" l="1"/>
  <c r="L87" i="2"/>
  <c r="J87" i="2"/>
  <c r="M87" i="2"/>
</calcChain>
</file>

<file path=xl/sharedStrings.xml><?xml version="1.0" encoding="utf-8"?>
<sst xmlns="http://schemas.openxmlformats.org/spreadsheetml/2006/main" count="168" uniqueCount="52">
  <si>
    <t>CALENDRIER COUR ITINÉRANTE</t>
  </si>
  <si>
    <t>ANNÉE JUDICIAIRE 2026-2027</t>
  </si>
  <si>
    <t>COMMUNAUTÉS CRIES INTÉRIEURES</t>
  </si>
  <si>
    <t>DATE</t>
  </si>
  <si>
    <t>HEURE</t>
  </si>
  <si>
    <t>COMMUNAUTÉ</t>
  </si>
  <si>
    <t>JUGE</t>
  </si>
  <si>
    <t>Oujé</t>
  </si>
  <si>
    <t>Waswa</t>
  </si>
  <si>
    <t>Misti</t>
  </si>
  <si>
    <t>Némask</t>
  </si>
  <si>
    <t>FÉRIE</t>
  </si>
  <si>
    <t>WASWANIPI</t>
  </si>
  <si>
    <t>OUJÉ BOUGOUMOU</t>
  </si>
  <si>
    <t>Christian Leblanc</t>
  </si>
  <si>
    <t>MISTISSINI</t>
  </si>
  <si>
    <t xml:space="preserve">       </t>
  </si>
  <si>
    <t>09:30</t>
  </si>
  <si>
    <t>PROCÈS</t>
  </si>
  <si>
    <t>2026-10-05</t>
  </si>
  <si>
    <t>14:00</t>
  </si>
  <si>
    <t>Geneviève Lamontagne</t>
  </si>
  <si>
    <t>Voir proposition du juge (FV)</t>
  </si>
  <si>
    <t>Renée Lemoine</t>
  </si>
  <si>
    <t>Marie-Chantal Brassard</t>
  </si>
  <si>
    <t>VOLUME</t>
  </si>
  <si>
    <t>NEMASKA</t>
  </si>
  <si>
    <t>2027-01-25</t>
  </si>
  <si>
    <t>2027-04-05</t>
  </si>
  <si>
    <t>OUJÉ-BOUGOUMOU</t>
  </si>
  <si>
    <t>2027-06-07</t>
  </si>
  <si>
    <t>2027-07-19</t>
  </si>
  <si>
    <t>2027-08-09</t>
  </si>
  <si>
    <t>N/D</t>
  </si>
  <si>
    <t>2027-08-16</t>
  </si>
  <si>
    <t xml:space="preserve">NOMBRE DE JOURS PRÉVUS PAR COMMUNAUTÉS </t>
  </si>
  <si>
    <t>2026-2027</t>
  </si>
  <si>
    <t>TERME</t>
  </si>
  <si>
    <t>JOURNÉE</t>
  </si>
  <si>
    <t>CHISASIBI, WEMINDJI, EASTMAIN, WASKAGANISH, NEMASKA</t>
  </si>
  <si>
    <t>VIRTUEL</t>
  </si>
  <si>
    <t>NÉMASKA + BL</t>
  </si>
  <si>
    <t>NEMASKA + BL</t>
  </si>
  <si>
    <t>2027-06-10</t>
  </si>
  <si>
    <t>2027-06-12</t>
  </si>
  <si>
    <t>2027-04-12</t>
  </si>
  <si>
    <t>2026-09-14</t>
  </si>
  <si>
    <t>2026-09-16</t>
  </si>
  <si>
    <t>Claude Boulianne
By-Law</t>
  </si>
  <si>
    <t>MARIE-FRANCE BEAULIEU
By-Law</t>
  </si>
  <si>
    <t>PROCES EX PARTE POUR LES COMMUNAUTÉS  PAR VISIOCONFÉRENCE</t>
  </si>
  <si>
    <t xml:space="preserve">PROCES EX PARTE POUR LES COMMUNAUTÉS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</si>
</sst>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yyyy/mm/dd;@"/>
    <numFmt numFmtId="166" formatCode="h:mm;@"/>
    <numFmt numFmtId="167" formatCode="yyyy\/mm\/dd"/>
  </numFmts>
  <fonts count="9" x14ac:knownFonts="1">
    <font>
      <sz val="10"/>
      <name val="Tahoma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12"/>
      <name val="Tahoma"/>
      <family val="2"/>
    </font>
    <font>
      <strike/>
      <sz val="1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20" fontId="1" fillId="0" borderId="1" xfId="0" quotePrefix="1" applyNumberFormat="1" applyFont="1" applyBorder="1" applyAlignment="1">
      <alignment horizontal="center"/>
    </xf>
    <xf numFmtId="20" fontId="1" fillId="0" borderId="6" xfId="0" quotePrefix="1" applyNumberFormat="1" applyFont="1" applyBorder="1" applyAlignment="1">
      <alignment horizontal="center"/>
    </xf>
    <xf numFmtId="20" fontId="1" fillId="0" borderId="0" xfId="0" quotePrefix="1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20" fontId="1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right"/>
    </xf>
    <xf numFmtId="14" fontId="1" fillId="4" borderId="16" xfId="0" applyNumberFormat="1" applyFont="1" applyFill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14" fontId="1" fillId="0" borderId="10" xfId="0" quotePrefix="1" applyNumberFormat="1" applyFont="1" applyBorder="1" applyAlignment="1">
      <alignment horizontal="center"/>
    </xf>
    <xf numFmtId="20" fontId="1" fillId="0" borderId="18" xfId="0" applyNumberFormat="1" applyFont="1" applyBorder="1" applyAlignment="1">
      <alignment horizontal="center"/>
    </xf>
    <xf numFmtId="14" fontId="1" fillId="4" borderId="10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14" fontId="1" fillId="0" borderId="14" xfId="0" quotePrefix="1" applyNumberFormat="1" applyFont="1" applyBorder="1" applyAlignment="1">
      <alignment horizontal="center"/>
    </xf>
    <xf numFmtId="20" fontId="1" fillId="0" borderId="21" xfId="0" applyNumberFormat="1" applyFont="1" applyBorder="1" applyAlignment="1">
      <alignment horizontal="center"/>
    </xf>
    <xf numFmtId="14" fontId="1" fillId="4" borderId="14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14" fontId="1" fillId="0" borderId="23" xfId="0" applyNumberFormat="1" applyFont="1" applyBorder="1" applyAlignment="1">
      <alignment horizontal="center"/>
    </xf>
    <xf numFmtId="20" fontId="1" fillId="0" borderId="14" xfId="0" quotePrefix="1" applyNumberFormat="1" applyFont="1" applyBorder="1" applyAlignment="1">
      <alignment horizontal="center"/>
    </xf>
    <xf numFmtId="14" fontId="1" fillId="0" borderId="13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0" fontId="1" fillId="0" borderId="1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0" fontId="1" fillId="0" borderId="14" xfId="0" applyNumberFormat="1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14" fontId="1" fillId="0" borderId="25" xfId="0" applyNumberFormat="1" applyFont="1" applyBorder="1" applyAlignment="1">
      <alignment horizontal="center"/>
    </xf>
    <xf numFmtId="14" fontId="1" fillId="0" borderId="26" xfId="0" quotePrefix="1" applyNumberFormat="1" applyFont="1" applyBorder="1" applyAlignment="1">
      <alignment horizontal="center"/>
    </xf>
    <xf numFmtId="14" fontId="1" fillId="0" borderId="27" xfId="0" quotePrefix="1" applyNumberFormat="1" applyFont="1" applyBorder="1" applyAlignment="1">
      <alignment horizontal="center"/>
    </xf>
    <xf numFmtId="14" fontId="1" fillId="0" borderId="28" xfId="0" quotePrefix="1" applyNumberFormat="1" applyFont="1" applyBorder="1" applyAlignment="1">
      <alignment horizontal="center"/>
    </xf>
    <xf numFmtId="14" fontId="1" fillId="0" borderId="29" xfId="0" quotePrefix="1" applyNumberFormat="1" applyFont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14" fontId="1" fillId="0" borderId="24" xfId="0" quotePrefix="1" applyNumberFormat="1" applyFont="1" applyBorder="1" applyAlignment="1">
      <alignment horizontal="center"/>
    </xf>
    <xf numFmtId="16" fontId="2" fillId="0" borderId="19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0" fontId="1" fillId="0" borderId="30" xfId="0" quotePrefix="1" applyNumberFormat="1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20" fontId="1" fillId="0" borderId="16" xfId="0" quotePrefix="1" applyNumberFormat="1" applyFont="1" applyBorder="1" applyAlignment="1">
      <alignment horizontal="center"/>
    </xf>
    <xf numFmtId="0" fontId="2" fillId="0" borderId="31" xfId="0" quotePrefix="1" applyFont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16" fontId="2" fillId="5" borderId="32" xfId="0" applyNumberFormat="1" applyFont="1" applyFill="1" applyBorder="1" applyAlignment="1">
      <alignment horizontal="center"/>
    </xf>
    <xf numFmtId="14" fontId="1" fillId="4" borderId="26" xfId="0" quotePrefix="1" applyNumberFormat="1" applyFont="1" applyFill="1" applyBorder="1" applyAlignment="1">
      <alignment horizontal="center"/>
    </xf>
    <xf numFmtId="16" fontId="2" fillId="5" borderId="32" xfId="0" quotePrefix="1" applyNumberFormat="1" applyFont="1" applyFill="1" applyBorder="1" applyAlignment="1">
      <alignment horizontal="center"/>
    </xf>
    <xf numFmtId="14" fontId="1" fillId="4" borderId="29" xfId="0" quotePrefix="1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20" fontId="8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" fontId="2" fillId="4" borderId="19" xfId="0" applyNumberFormat="1" applyFont="1" applyFill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20" fontId="1" fillId="4" borderId="10" xfId="0" applyNumberFormat="1" applyFont="1" applyFill="1" applyBorder="1" applyAlignment="1">
      <alignment horizontal="center"/>
    </xf>
    <xf numFmtId="14" fontId="1" fillId="4" borderId="27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1" fillId="4" borderId="1" xfId="0" quotePrefix="1" applyNumberFormat="1" applyFont="1" applyFill="1" applyBorder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14" fontId="1" fillId="4" borderId="28" xfId="0" quotePrefix="1" applyNumberFormat="1" applyFont="1" applyFill="1" applyBorder="1" applyAlignment="1">
      <alignment horizontal="center"/>
    </xf>
    <xf numFmtId="20" fontId="1" fillId="4" borderId="14" xfId="0" applyNumberFormat="1" applyFont="1" applyFill="1" applyBorder="1" applyAlignment="1">
      <alignment horizontal="center"/>
    </xf>
    <xf numFmtId="20" fontId="1" fillId="4" borderId="10" xfId="0" quotePrefix="1" applyNumberFormat="1" applyFont="1" applyFill="1" applyBorder="1" applyAlignment="1">
      <alignment horizontal="center"/>
    </xf>
    <xf numFmtId="20" fontId="1" fillId="4" borderId="18" xfId="0" applyNumberFormat="1" applyFont="1" applyFill="1" applyBorder="1" applyAlignment="1">
      <alignment horizontal="center"/>
    </xf>
    <xf numFmtId="20" fontId="1" fillId="4" borderId="0" xfId="0" applyNumberFormat="1" applyFont="1" applyFill="1" applyAlignment="1">
      <alignment horizontal="center"/>
    </xf>
    <xf numFmtId="20" fontId="1" fillId="4" borderId="23" xfId="0" applyNumberFormat="1" applyFont="1" applyFill="1" applyBorder="1" applyAlignment="1">
      <alignment horizontal="center"/>
    </xf>
    <xf numFmtId="14" fontId="1" fillId="6" borderId="14" xfId="0" applyNumberFormat="1" applyFont="1" applyFill="1" applyBorder="1" applyAlignment="1">
      <alignment horizontal="center"/>
    </xf>
    <xf numFmtId="20" fontId="1" fillId="6" borderId="14" xfId="0" quotePrefix="1" applyNumberFormat="1" applyFont="1" applyFill="1" applyBorder="1" applyAlignment="1">
      <alignment horizontal="center"/>
    </xf>
    <xf numFmtId="20" fontId="1" fillId="0" borderId="24" xfId="0" quotePrefix="1" applyNumberFormat="1" applyFont="1" applyBorder="1" applyAlignment="1">
      <alignment horizontal="center"/>
    </xf>
    <xf numFmtId="20" fontId="1" fillId="0" borderId="33" xfId="0" quotePrefix="1" applyNumberFormat="1" applyFont="1" applyBorder="1" applyAlignment="1">
      <alignment horizontal="center"/>
    </xf>
    <xf numFmtId="14" fontId="1" fillId="0" borderId="3" xfId="0" quotePrefix="1" applyNumberFormat="1" applyFont="1" applyBorder="1" applyAlignment="1">
      <alignment horizontal="center"/>
    </xf>
    <xf numFmtId="14" fontId="1" fillId="4" borderId="0" xfId="0" applyNumberFormat="1" applyFont="1" applyFill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4" borderId="27" xfId="0" quotePrefix="1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20" fontId="1" fillId="4" borderId="24" xfId="0" quotePrefix="1" applyNumberFormat="1" applyFont="1" applyFill="1" applyBorder="1" applyAlignment="1">
      <alignment horizontal="center"/>
    </xf>
    <xf numFmtId="20" fontId="1" fillId="0" borderId="10" xfId="0" quotePrefix="1" applyNumberFormat="1" applyFont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2" fillId="0" borderId="0" xfId="0" quotePrefix="1" applyNumberFormat="1" applyFont="1" applyAlignment="1">
      <alignment horizontal="left"/>
    </xf>
    <xf numFmtId="14" fontId="1" fillId="0" borderId="34" xfId="0" quotePrefix="1" applyNumberFormat="1" applyFont="1" applyBorder="1" applyAlignment="1">
      <alignment horizontal="center"/>
    </xf>
    <xf numFmtId="167" fontId="1" fillId="0" borderId="35" xfId="0" applyNumberFormat="1" applyFont="1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14" fontId="1" fillId="0" borderId="36" xfId="0" quotePrefix="1" applyNumberFormat="1" applyFont="1" applyBorder="1" applyAlignment="1">
      <alignment horizontal="center"/>
    </xf>
    <xf numFmtId="167" fontId="1" fillId="0" borderId="37" xfId="0" applyNumberFormat="1" applyFont="1" applyBorder="1" applyAlignment="1">
      <alignment horizontal="center"/>
    </xf>
    <xf numFmtId="14" fontId="1" fillId="4" borderId="15" xfId="0" applyNumberFormat="1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14" fontId="1" fillId="0" borderId="40" xfId="0" quotePrefix="1" applyNumberFormat="1" applyFont="1" applyBorder="1" applyAlignment="1">
      <alignment horizontal="center"/>
    </xf>
    <xf numFmtId="14" fontId="1" fillId="0" borderId="40" xfId="0" applyNumberFormat="1" applyFont="1" applyBorder="1" applyAlignment="1">
      <alignment horizontal="center"/>
    </xf>
    <xf numFmtId="20" fontId="1" fillId="0" borderId="40" xfId="0" applyNumberFormat="1" applyFont="1" applyBorder="1" applyAlignment="1">
      <alignment horizontal="center"/>
    </xf>
    <xf numFmtId="14" fontId="1" fillId="4" borderId="40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16" fontId="2" fillId="0" borderId="40" xfId="0" applyNumberFormat="1" applyFont="1" applyBorder="1" applyAlignment="1">
      <alignment horizontal="center"/>
    </xf>
    <xf numFmtId="14" fontId="1" fillId="0" borderId="18" xfId="0" quotePrefix="1" applyNumberFormat="1" applyFont="1" applyBorder="1" applyAlignment="1">
      <alignment horizontal="center"/>
    </xf>
    <xf numFmtId="14" fontId="1" fillId="0" borderId="18" xfId="0" applyNumberFormat="1" applyFont="1" applyBorder="1" applyAlignment="1">
      <alignment horizontal="center"/>
    </xf>
    <xf numFmtId="20" fontId="1" fillId="0" borderId="18" xfId="0" quotePrefix="1" applyNumberFormat="1" applyFont="1" applyBorder="1" applyAlignment="1">
      <alignment horizontal="center"/>
    </xf>
    <xf numFmtId="14" fontId="1" fillId="4" borderId="18" xfId="0" applyNumberFormat="1" applyFont="1" applyFill="1" applyBorder="1" applyAlignment="1">
      <alignment horizontal="center"/>
    </xf>
    <xf numFmtId="16" fontId="2" fillId="0" borderId="18" xfId="0" applyNumberFormat="1" applyFont="1" applyBorder="1" applyAlignment="1">
      <alignment horizontal="center"/>
    </xf>
    <xf numFmtId="14" fontId="1" fillId="0" borderId="0" xfId="0" quotePrefix="1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quotePrefix="1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14" fontId="1" fillId="0" borderId="21" xfId="0" quotePrefix="1" applyNumberFormat="1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14" fontId="1" fillId="4" borderId="21" xfId="0" applyNumberFormat="1" applyFont="1" applyFill="1" applyBorder="1" applyAlignment="1">
      <alignment horizontal="center"/>
    </xf>
    <xf numFmtId="16" fontId="2" fillId="0" borderId="21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166" fontId="1" fillId="4" borderId="14" xfId="0" quotePrefix="1" applyNumberFormat="1" applyFont="1" applyFill="1" applyBorder="1" applyAlignment="1">
      <alignment horizontal="center"/>
    </xf>
    <xf numFmtId="14" fontId="1" fillId="0" borderId="42" xfId="0" quotePrefix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0" fontId="8" fillId="0" borderId="0" xfId="0" applyNumberFormat="1" applyFont="1" applyBorder="1" applyAlignment="1">
      <alignment horizontal="center"/>
    </xf>
    <xf numFmtId="14" fontId="1" fillId="0" borderId="43" xfId="0" quotePrefix="1" applyNumberFormat="1" applyFont="1" applyBorder="1" applyAlignment="1">
      <alignment horizontal="center"/>
    </xf>
    <xf numFmtId="20" fontId="1" fillId="4" borderId="4" xfId="0" applyNumberFormat="1" applyFont="1" applyFill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20" fontId="1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0" fontId="1" fillId="0" borderId="44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20" fontId="1" fillId="0" borderId="37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0" fontId="1" fillId="0" borderId="45" xfId="0" quotePrefix="1" applyNumberFormat="1" applyFont="1" applyBorder="1" applyAlignment="1">
      <alignment horizontal="center"/>
    </xf>
    <xf numFmtId="14" fontId="1" fillId="0" borderId="45" xfId="0" applyNumberFormat="1" applyFont="1" applyBorder="1" applyAlignment="1">
      <alignment horizontal="center"/>
    </xf>
    <xf numFmtId="16" fontId="2" fillId="5" borderId="19" xfId="0" applyNumberFormat="1" applyFont="1" applyFill="1" applyBorder="1" applyAlignment="1">
      <alignment horizontal="center"/>
    </xf>
    <xf numFmtId="14" fontId="1" fillId="0" borderId="46" xfId="0" quotePrefix="1" applyNumberFormat="1" applyFont="1" applyBorder="1" applyAlignment="1">
      <alignment horizontal="center"/>
    </xf>
    <xf numFmtId="14" fontId="1" fillId="0" borderId="3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0" fontId="1" fillId="0" borderId="45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4" fontId="1" fillId="8" borderId="1" xfId="0" applyNumberFormat="1" applyFont="1" applyFill="1" applyBorder="1" applyAlignment="1">
      <alignment horizontal="center"/>
    </xf>
    <xf numFmtId="14" fontId="1" fillId="0" borderId="4" xfId="0" quotePrefix="1" applyNumberFormat="1" applyFont="1" applyBorder="1" applyAlignment="1">
      <alignment horizontal="center"/>
    </xf>
    <xf numFmtId="16" fontId="2" fillId="0" borderId="31" xfId="0" applyNumberFormat="1" applyFont="1" applyBorder="1" applyAlignment="1">
      <alignment horizontal="center"/>
    </xf>
    <xf numFmtId="14" fontId="1" fillId="0" borderId="47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14" fontId="2" fillId="0" borderId="0" xfId="0" quotePrefix="1" applyNumberFormat="1" applyFont="1" applyAlignment="1">
      <alignment horizontal="left"/>
    </xf>
    <xf numFmtId="14" fontId="2" fillId="4" borderId="38" xfId="0" applyNumberFormat="1" applyFont="1" applyFill="1" applyBorder="1" applyAlignment="1">
      <alignment horizontal="center" vertical="center" wrapText="1"/>
    </xf>
    <xf numFmtId="14" fontId="2" fillId="4" borderId="39" xfId="0" applyNumberFormat="1" applyFont="1" applyFill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" fontId="2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0E2F-000C-4AEC-92F0-54A152264BC4}">
  <sheetPr>
    <pageSetUpPr fitToPage="1"/>
  </sheetPr>
  <dimension ref="B1:AC127"/>
  <sheetViews>
    <sheetView showGridLines="0" showZeros="0" tabSelected="1" topLeftCell="A25" zoomScaleNormal="100" zoomScaleSheetLayoutView="100" workbookViewId="0">
      <selection activeCell="H52" sqref="H52"/>
    </sheetView>
  </sheetViews>
  <sheetFormatPr baseColWidth="10" defaultColWidth="11.42578125" defaultRowHeight="12.75" x14ac:dyDescent="0.2"/>
  <cols>
    <col min="2" max="2" width="18.7109375" customWidth="1"/>
    <col min="3" max="3" width="0.28515625" customWidth="1"/>
    <col min="4" max="4" width="27.42578125" customWidth="1"/>
    <col min="5" max="5" width="0.28515625" customWidth="1"/>
    <col min="6" max="6" width="26.140625" customWidth="1"/>
    <col min="7" max="7" width="0.42578125" customWidth="1"/>
    <col min="8" max="8" width="25.42578125" customWidth="1"/>
    <col min="9" max="9" width="2.7109375" style="20" hidden="1" customWidth="1"/>
    <col min="10" max="11" width="7.42578125" hidden="1" customWidth="1"/>
    <col min="12" max="12" width="6.42578125" hidden="1" customWidth="1"/>
    <col min="13" max="13" width="9.140625" hidden="1" customWidth="1"/>
    <col min="14" max="14" width="2.7109375" hidden="1" customWidth="1"/>
    <col min="15" max="15" width="3.28515625" hidden="1" customWidth="1"/>
    <col min="16" max="16" width="3.140625" customWidth="1"/>
    <col min="17" max="17" width="2.7109375" customWidth="1"/>
    <col min="18" max="18" width="12.140625" customWidth="1"/>
    <col min="19" max="27" width="2.7109375" customWidth="1"/>
  </cols>
  <sheetData>
    <row r="1" spans="2:29" x14ac:dyDescent="0.2">
      <c r="B1" s="175"/>
      <c r="C1" s="175"/>
      <c r="D1" s="175"/>
      <c r="E1" s="175"/>
      <c r="F1" s="175"/>
      <c r="G1" s="175"/>
      <c r="H1" s="175"/>
    </row>
    <row r="2" spans="2:29" x14ac:dyDescent="0.2">
      <c r="B2" s="177" t="s">
        <v>0</v>
      </c>
      <c r="C2" s="177"/>
      <c r="D2" s="177"/>
      <c r="E2" s="177"/>
      <c r="F2" s="177"/>
      <c r="G2" s="177"/>
      <c r="H2" s="177"/>
    </row>
    <row r="3" spans="2:29" ht="15" x14ac:dyDescent="0.2">
      <c r="B3" s="178" t="s">
        <v>1</v>
      </c>
      <c r="C3" s="178"/>
      <c r="D3" s="178"/>
      <c r="E3" s="178"/>
      <c r="F3" s="178"/>
      <c r="G3" s="178"/>
      <c r="H3" s="178"/>
    </row>
    <row r="4" spans="2:29" x14ac:dyDescent="0.2">
      <c r="B4" s="175" t="s">
        <v>2</v>
      </c>
      <c r="C4" s="175"/>
      <c r="D4" s="175"/>
      <c r="E4" s="175"/>
      <c r="F4" s="175"/>
      <c r="G4" s="175"/>
      <c r="H4" s="175"/>
    </row>
    <row r="5" spans="2:29" ht="13.5" thickBot="1" x14ac:dyDescent="0.25">
      <c r="B5" s="6"/>
      <c r="C5" s="6"/>
      <c r="D5" s="6"/>
      <c r="E5" s="6"/>
      <c r="F5" s="6"/>
      <c r="G5" s="6"/>
      <c r="H5" s="6"/>
    </row>
    <row r="6" spans="2:29" ht="3.95" customHeight="1" x14ac:dyDescent="0.2">
      <c r="B6" s="22"/>
      <c r="C6" s="14"/>
      <c r="D6" s="23"/>
      <c r="E6" s="24"/>
      <c r="F6" s="24"/>
      <c r="G6" s="24"/>
      <c r="H6" s="25"/>
    </row>
    <row r="7" spans="2:29" x14ac:dyDescent="0.2">
      <c r="B7" s="15" t="s">
        <v>3</v>
      </c>
      <c r="C7" s="14"/>
      <c r="D7" s="16" t="s">
        <v>4</v>
      </c>
      <c r="E7" s="1"/>
      <c r="F7" s="2" t="s">
        <v>5</v>
      </c>
      <c r="G7" s="2"/>
      <c r="H7" s="3" t="s">
        <v>6</v>
      </c>
    </row>
    <row r="8" spans="2:29" ht="3.75" customHeight="1" thickBot="1" x14ac:dyDescent="0.25">
      <c r="B8" s="26"/>
      <c r="C8" s="14"/>
      <c r="D8" s="27"/>
      <c r="E8" s="28"/>
      <c r="F8" s="28"/>
      <c r="G8" s="28"/>
      <c r="H8" s="29"/>
    </row>
    <row r="9" spans="2:29" x14ac:dyDescent="0.2">
      <c r="B9" s="6"/>
      <c r="C9" s="6"/>
      <c r="D9" s="6"/>
      <c r="E9" s="6"/>
      <c r="F9" s="6"/>
      <c r="G9" s="6"/>
      <c r="H9" s="21"/>
      <c r="J9" s="20" t="s">
        <v>7</v>
      </c>
      <c r="K9" s="20" t="s">
        <v>8</v>
      </c>
      <c r="L9" s="20" t="s">
        <v>9</v>
      </c>
      <c r="M9" s="20" t="s">
        <v>10</v>
      </c>
    </row>
    <row r="10" spans="2:29" x14ac:dyDescent="0.2">
      <c r="B10" s="63">
        <v>46265</v>
      </c>
      <c r="C10" s="42"/>
      <c r="D10" s="100"/>
      <c r="E10" s="60"/>
      <c r="F10" s="99" t="s">
        <v>11</v>
      </c>
      <c r="G10" s="46"/>
      <c r="H10" s="76"/>
      <c r="I10" s="20">
        <v>1</v>
      </c>
      <c r="J10" s="19">
        <f t="shared" ref="J10:J24" si="0">IF(F10="OUJÉ-BOUGOUMOU",1,0)</f>
        <v>0</v>
      </c>
      <c r="K10" s="19">
        <f t="shared" ref="K10:K24" si="1">IF(F10="WASWANIPI",1,0)</f>
        <v>0</v>
      </c>
      <c r="L10" s="19">
        <f t="shared" ref="L10:L24" si="2">IF(F10="MISTISSINI",1,0)</f>
        <v>0</v>
      </c>
      <c r="M10" s="19">
        <f t="shared" ref="M10:M24" si="3">IF(F10="NEMASKA",1,0)</f>
        <v>0</v>
      </c>
    </row>
    <row r="11" spans="2:29" x14ac:dyDescent="0.2">
      <c r="B11" s="64">
        <f>B10+1</f>
        <v>46266</v>
      </c>
      <c r="C11" s="61"/>
      <c r="D11" s="30">
        <v>0.39583333333333331</v>
      </c>
      <c r="E11" s="5"/>
      <c r="F11" s="36" t="s">
        <v>12</v>
      </c>
      <c r="G11" s="6"/>
      <c r="H11" s="47"/>
      <c r="J11" s="1">
        <f t="shared" si="0"/>
        <v>0</v>
      </c>
      <c r="K11" s="1">
        <f t="shared" si="1"/>
        <v>1</v>
      </c>
      <c r="L11" s="1">
        <f t="shared" si="2"/>
        <v>0</v>
      </c>
      <c r="M11" s="1">
        <f t="shared" si="3"/>
        <v>0</v>
      </c>
    </row>
    <row r="12" spans="2:29" x14ac:dyDescent="0.2">
      <c r="B12" s="64">
        <f>B11+1</f>
        <v>46267</v>
      </c>
      <c r="C12" s="61"/>
      <c r="D12" s="30">
        <v>0.39583333333333331</v>
      </c>
      <c r="E12" s="5"/>
      <c r="F12" s="36" t="s">
        <v>13</v>
      </c>
      <c r="G12" s="6"/>
      <c r="H12" s="47" t="s">
        <v>14</v>
      </c>
      <c r="J12" s="1">
        <f t="shared" si="0"/>
        <v>0</v>
      </c>
      <c r="K12" s="1">
        <f t="shared" si="1"/>
        <v>0</v>
      </c>
      <c r="L12" s="1">
        <f t="shared" si="2"/>
        <v>0</v>
      </c>
      <c r="M12" s="1">
        <f t="shared" si="3"/>
        <v>0</v>
      </c>
    </row>
    <row r="13" spans="2:29" x14ac:dyDescent="0.2">
      <c r="B13" s="64">
        <f>B12+1</f>
        <v>46268</v>
      </c>
      <c r="C13" s="61"/>
      <c r="D13" s="30">
        <v>0.39583333333333331</v>
      </c>
      <c r="E13" s="5"/>
      <c r="F13" s="36" t="s">
        <v>15</v>
      </c>
      <c r="G13" s="6"/>
      <c r="H13" s="47"/>
      <c r="J13" s="1">
        <f t="shared" si="0"/>
        <v>0</v>
      </c>
      <c r="K13" s="1">
        <f t="shared" si="1"/>
        <v>0</v>
      </c>
      <c r="L13" s="1">
        <f t="shared" si="2"/>
        <v>1</v>
      </c>
      <c r="M13" s="1">
        <f t="shared" si="3"/>
        <v>0</v>
      </c>
      <c r="AC13" t="s">
        <v>16</v>
      </c>
    </row>
    <row r="14" spans="2:29" ht="12.75" customHeight="1" thickBot="1" x14ac:dyDescent="0.25">
      <c r="B14" s="65">
        <f>B13+1</f>
        <v>46269</v>
      </c>
      <c r="C14" s="62"/>
      <c r="D14" s="49" t="s">
        <v>17</v>
      </c>
      <c r="E14" s="50"/>
      <c r="F14" s="51" t="s">
        <v>15</v>
      </c>
      <c r="G14" s="52"/>
      <c r="H14" s="53" t="s">
        <v>18</v>
      </c>
      <c r="J14" s="1">
        <f t="shared" si="0"/>
        <v>0</v>
      </c>
      <c r="K14" s="1">
        <f t="shared" si="1"/>
        <v>0</v>
      </c>
      <c r="L14" s="1">
        <f t="shared" si="2"/>
        <v>1</v>
      </c>
      <c r="M14" s="1">
        <f t="shared" si="3"/>
        <v>0</v>
      </c>
    </row>
    <row r="15" spans="2:29" ht="12.75" customHeight="1" thickBot="1" x14ac:dyDescent="0.25">
      <c r="B15" s="66"/>
      <c r="C15" s="139"/>
      <c r="D15" s="172"/>
      <c r="E15" s="115"/>
      <c r="F15" s="67"/>
      <c r="G15" s="116"/>
      <c r="H15" s="173"/>
      <c r="J15" s="1"/>
      <c r="K15" s="1"/>
      <c r="L15" s="1"/>
      <c r="M15" s="1"/>
    </row>
    <row r="16" spans="2:29" ht="12.75" customHeight="1" x14ac:dyDescent="0.2">
      <c r="B16" s="63" t="s">
        <v>46</v>
      </c>
      <c r="C16" s="154"/>
      <c r="D16" s="88">
        <v>0.58333333333333337</v>
      </c>
      <c r="E16" s="155"/>
      <c r="F16" s="45" t="s">
        <v>12</v>
      </c>
      <c r="G16" s="156"/>
      <c r="H16" s="182" t="s">
        <v>48</v>
      </c>
      <c r="J16" s="1"/>
      <c r="K16" s="1"/>
      <c r="L16" s="1"/>
      <c r="M16" s="1"/>
    </row>
    <row r="17" spans="2:15" ht="12.75" customHeight="1" x14ac:dyDescent="0.2">
      <c r="B17" s="174">
        <v>46280</v>
      </c>
      <c r="C17" s="157"/>
      <c r="D17" s="92">
        <v>0.41666666666666669</v>
      </c>
      <c r="E17" s="158"/>
      <c r="F17" s="36" t="s">
        <v>15</v>
      </c>
      <c r="G17" s="159"/>
      <c r="H17" s="183"/>
      <c r="J17" s="1"/>
      <c r="K17" s="1"/>
      <c r="L17" s="1"/>
      <c r="M17" s="1"/>
    </row>
    <row r="18" spans="2:15" ht="12.75" customHeight="1" thickBot="1" x14ac:dyDescent="0.25">
      <c r="B18" s="65" t="s">
        <v>47</v>
      </c>
      <c r="C18" s="160"/>
      <c r="D18" s="94">
        <v>0.41666666666666669</v>
      </c>
      <c r="E18" s="161"/>
      <c r="F18" s="51" t="s">
        <v>29</v>
      </c>
      <c r="G18" s="162"/>
      <c r="H18" s="184"/>
      <c r="J18" s="1"/>
      <c r="K18" s="1"/>
      <c r="L18" s="1"/>
      <c r="M18" s="1"/>
    </row>
    <row r="19" spans="2:15" ht="13.5" thickBot="1" x14ac:dyDescent="0.25">
      <c r="B19" s="63"/>
      <c r="C19" s="4"/>
      <c r="D19" s="74"/>
      <c r="E19" s="5"/>
      <c r="F19" s="41"/>
      <c r="G19" s="6"/>
      <c r="H19" s="75"/>
      <c r="J19" s="19">
        <f t="shared" si="0"/>
        <v>0</v>
      </c>
      <c r="K19" s="19">
        <f t="shared" si="1"/>
        <v>0</v>
      </c>
      <c r="L19" s="19">
        <f t="shared" si="2"/>
        <v>0</v>
      </c>
      <c r="M19" s="19">
        <f t="shared" si="3"/>
        <v>0</v>
      </c>
    </row>
    <row r="20" spans="2:15" x14ac:dyDescent="0.2">
      <c r="B20" s="78" t="s">
        <v>19</v>
      </c>
      <c r="C20" s="42"/>
      <c r="D20" s="43" t="s">
        <v>20</v>
      </c>
      <c r="E20" s="44"/>
      <c r="F20" s="45" t="s">
        <v>12</v>
      </c>
      <c r="G20" s="46"/>
      <c r="H20" s="76"/>
      <c r="I20" s="20">
        <v>1</v>
      </c>
      <c r="J20" s="19">
        <f t="shared" si="0"/>
        <v>0</v>
      </c>
      <c r="K20" s="19">
        <f t="shared" si="1"/>
        <v>1</v>
      </c>
      <c r="L20" s="19">
        <f t="shared" si="2"/>
        <v>0</v>
      </c>
      <c r="M20" s="19">
        <f t="shared" si="3"/>
        <v>0</v>
      </c>
    </row>
    <row r="21" spans="2:15" x14ac:dyDescent="0.2">
      <c r="B21" s="64">
        <f>B20+1</f>
        <v>46301</v>
      </c>
      <c r="C21" s="61"/>
      <c r="D21" s="30">
        <v>0.39583333333333331</v>
      </c>
      <c r="E21" s="5"/>
      <c r="F21" s="36" t="s">
        <v>12</v>
      </c>
      <c r="G21" s="6"/>
      <c r="H21" s="47"/>
      <c r="J21" s="19">
        <f t="shared" si="0"/>
        <v>0</v>
      </c>
      <c r="K21" s="19">
        <f t="shared" si="1"/>
        <v>1</v>
      </c>
      <c r="L21" s="19">
        <f t="shared" si="2"/>
        <v>0</v>
      </c>
      <c r="M21" s="19">
        <f t="shared" si="3"/>
        <v>0</v>
      </c>
    </row>
    <row r="22" spans="2:15" x14ac:dyDescent="0.2">
      <c r="B22" s="64">
        <f>B21+1</f>
        <v>46302</v>
      </c>
      <c r="C22" s="61"/>
      <c r="D22" s="30">
        <v>0.39583333333333331</v>
      </c>
      <c r="E22" s="5"/>
      <c r="F22" s="171" t="s">
        <v>41</v>
      </c>
      <c r="G22" s="6"/>
      <c r="H22" s="47" t="s">
        <v>21</v>
      </c>
      <c r="J22" s="19">
        <f t="shared" si="0"/>
        <v>0</v>
      </c>
      <c r="K22" s="19">
        <f t="shared" si="1"/>
        <v>0</v>
      </c>
      <c r="L22" s="19">
        <f t="shared" si="2"/>
        <v>0</v>
      </c>
      <c r="M22" s="19">
        <f t="shared" si="3"/>
        <v>0</v>
      </c>
    </row>
    <row r="23" spans="2:15" x14ac:dyDescent="0.2">
      <c r="B23" s="64">
        <f>B22+1</f>
        <v>46303</v>
      </c>
      <c r="C23" s="61"/>
      <c r="D23" s="30">
        <v>0.39583333333333331</v>
      </c>
      <c r="E23" s="5"/>
      <c r="F23" s="36" t="s">
        <v>15</v>
      </c>
      <c r="G23" s="6"/>
      <c r="H23" s="47"/>
      <c r="J23" s="19">
        <f t="shared" si="0"/>
        <v>0</v>
      </c>
      <c r="K23" s="19">
        <f t="shared" si="1"/>
        <v>0</v>
      </c>
      <c r="L23" s="19">
        <f t="shared" si="2"/>
        <v>1</v>
      </c>
      <c r="M23" s="19">
        <f t="shared" si="3"/>
        <v>0</v>
      </c>
    </row>
    <row r="24" spans="2:15" ht="13.5" thickBot="1" x14ac:dyDescent="0.25">
      <c r="B24" s="65">
        <f>B23+1</f>
        <v>46304</v>
      </c>
      <c r="C24" s="62"/>
      <c r="D24" s="49" t="s">
        <v>17</v>
      </c>
      <c r="E24" s="50"/>
      <c r="F24" s="51" t="s">
        <v>15</v>
      </c>
      <c r="G24" s="52"/>
      <c r="H24" s="53" t="s">
        <v>18</v>
      </c>
      <c r="J24" s="19">
        <f t="shared" si="0"/>
        <v>0</v>
      </c>
      <c r="K24" s="19">
        <f t="shared" si="1"/>
        <v>0</v>
      </c>
      <c r="L24" s="19">
        <f t="shared" si="2"/>
        <v>1</v>
      </c>
      <c r="M24" s="19">
        <f t="shared" si="3"/>
        <v>0</v>
      </c>
    </row>
    <row r="25" spans="2:15" x14ac:dyDescent="0.2">
      <c r="B25" s="133"/>
      <c r="C25" s="134"/>
      <c r="D25" s="133"/>
      <c r="E25" s="44"/>
      <c r="F25" s="136"/>
      <c r="G25" s="46"/>
      <c r="H25" s="137"/>
      <c r="J25" s="19"/>
      <c r="K25" s="19"/>
      <c r="L25" s="19"/>
      <c r="M25" s="19"/>
    </row>
    <row r="26" spans="2:15" x14ac:dyDescent="0.2">
      <c r="B26" s="179" t="s">
        <v>50</v>
      </c>
      <c r="C26" s="179"/>
      <c r="D26" s="179"/>
      <c r="E26" s="179"/>
      <c r="F26" s="179"/>
      <c r="G26" s="83"/>
      <c r="H26" s="117"/>
      <c r="J26" s="19"/>
      <c r="K26" s="19"/>
      <c r="L26" s="19"/>
      <c r="M26" s="19"/>
    </row>
    <row r="27" spans="2:15" ht="13.5" thickBot="1" x14ac:dyDescent="0.25">
      <c r="B27" s="118" t="s">
        <v>39</v>
      </c>
      <c r="C27" s="118"/>
      <c r="D27" s="118"/>
      <c r="E27" s="118"/>
      <c r="F27" s="118"/>
      <c r="G27" s="83"/>
      <c r="H27" s="117"/>
      <c r="J27" s="19"/>
      <c r="K27" s="19"/>
      <c r="L27" s="19"/>
      <c r="M27" s="19"/>
    </row>
    <row r="28" spans="2:15" x14ac:dyDescent="0.2">
      <c r="B28" s="119">
        <v>46316</v>
      </c>
      <c r="C28" s="120"/>
      <c r="D28" s="110">
        <v>0.39583333333333331</v>
      </c>
      <c r="E28" s="58"/>
      <c r="F28" s="121" t="s">
        <v>40</v>
      </c>
      <c r="G28" s="122"/>
      <c r="H28" s="180" t="s">
        <v>49</v>
      </c>
      <c r="J28" s="19"/>
      <c r="K28" s="19"/>
      <c r="L28" s="19"/>
      <c r="M28" s="19"/>
    </row>
    <row r="29" spans="2:15" ht="13.5" thickBot="1" x14ac:dyDescent="0.25">
      <c r="B29" s="123">
        <v>46317</v>
      </c>
      <c r="C29" s="124"/>
      <c r="D29" s="55">
        <v>0.39583333333333331</v>
      </c>
      <c r="E29" s="60"/>
      <c r="F29" s="125" t="s">
        <v>40</v>
      </c>
      <c r="G29" s="126"/>
      <c r="H29" s="181"/>
      <c r="J29" s="19"/>
      <c r="K29" s="19"/>
      <c r="L29" s="19"/>
      <c r="M29" s="19"/>
    </row>
    <row r="30" spans="2:15" ht="13.5" thickBot="1" x14ac:dyDescent="0.25">
      <c r="B30" s="127"/>
      <c r="C30" s="128"/>
      <c r="D30" s="127"/>
      <c r="E30" s="129"/>
      <c r="F30" s="130"/>
      <c r="G30" s="131"/>
      <c r="H30" s="132"/>
      <c r="J30" s="19"/>
      <c r="K30" s="19"/>
      <c r="L30" s="19"/>
      <c r="M30" s="19"/>
    </row>
    <row r="31" spans="2:15" x14ac:dyDescent="0.2">
      <c r="B31" s="63">
        <v>46328</v>
      </c>
      <c r="C31" s="54"/>
      <c r="D31" s="95" t="s">
        <v>20</v>
      </c>
      <c r="E31" s="96"/>
      <c r="F31" s="45" t="s">
        <v>12</v>
      </c>
      <c r="G31" s="46"/>
      <c r="H31" s="76"/>
      <c r="I31" s="20">
        <v>1</v>
      </c>
      <c r="J31" s="19">
        <f>IF(F31="OUJÉ-BOUGOUMOU",1,0)</f>
        <v>0</v>
      </c>
      <c r="K31" s="19">
        <f>IF(F31="WASWANIPI",1,0)</f>
        <v>1</v>
      </c>
      <c r="L31" s="19">
        <f>IF(F31="MISTISSINI",1,0)</f>
        <v>0</v>
      </c>
      <c r="M31" s="19">
        <f>IF(F31="NEMASKA",1,0)</f>
        <v>0</v>
      </c>
      <c r="O31" t="s">
        <v>22</v>
      </c>
    </row>
    <row r="32" spans="2:15" x14ac:dyDescent="0.2">
      <c r="B32" s="64">
        <f>B31+1</f>
        <v>46329</v>
      </c>
      <c r="C32" s="33"/>
      <c r="D32" s="91">
        <v>0.39583333333333331</v>
      </c>
      <c r="E32" s="97"/>
      <c r="F32" s="36" t="s">
        <v>12</v>
      </c>
      <c r="G32" s="6"/>
      <c r="H32" s="47"/>
      <c r="J32" s="19">
        <f>IF(F32="OUJÉ-BOUGOUMOU",1,0)</f>
        <v>0</v>
      </c>
      <c r="K32" s="19">
        <f>IF(F32="WASWANIPI",1,0)</f>
        <v>1</v>
      </c>
      <c r="L32" s="19">
        <f>IF(F32="MISTISSINI",1,0)</f>
        <v>0</v>
      </c>
      <c r="M32" s="19">
        <f>IF(F32="NEMASKA",1,0)</f>
        <v>0</v>
      </c>
    </row>
    <row r="33" spans="2:13" x14ac:dyDescent="0.2">
      <c r="B33" s="64">
        <f>B32+1</f>
        <v>46330</v>
      </c>
      <c r="C33" s="33"/>
      <c r="D33" s="91">
        <v>0.39583333333333331</v>
      </c>
      <c r="E33" s="97"/>
      <c r="F33" s="36" t="s">
        <v>13</v>
      </c>
      <c r="G33" s="6"/>
      <c r="H33" s="47" t="s">
        <v>23</v>
      </c>
      <c r="J33" s="19">
        <f>IF(F33="OUJÉ-BOUGOUMOU",1,0)</f>
        <v>0</v>
      </c>
      <c r="K33" s="19">
        <f>IF(F33="WASWANIPI",1,0)</f>
        <v>0</v>
      </c>
      <c r="L33" s="19">
        <f>IF(F33="MISTISSINI",1,0)</f>
        <v>0</v>
      </c>
      <c r="M33" s="19">
        <f>IF(F33="NEMASKA",1,0)</f>
        <v>0</v>
      </c>
    </row>
    <row r="34" spans="2:13" x14ac:dyDescent="0.2">
      <c r="B34" s="64">
        <f>B33+1</f>
        <v>46331</v>
      </c>
      <c r="C34" s="33"/>
      <c r="D34" s="91">
        <v>0.39583333333333331</v>
      </c>
      <c r="E34" s="97"/>
      <c r="F34" s="36" t="s">
        <v>15</v>
      </c>
      <c r="G34" s="6"/>
      <c r="H34" s="47"/>
      <c r="J34" s="19">
        <f>IF(F34="OUJÉ-BOUGOUMOU",1,0)</f>
        <v>0</v>
      </c>
      <c r="K34" s="19">
        <f>IF(F34="WASWANIPI",1,0)</f>
        <v>0</v>
      </c>
      <c r="L34" s="19">
        <f>IF(F34="MISTISSINI",1,0)</f>
        <v>1</v>
      </c>
      <c r="M34" s="19">
        <f>IF(F34="NEMASKA",1,0)</f>
        <v>0</v>
      </c>
    </row>
    <row r="35" spans="2:13" ht="13.5" thickBot="1" x14ac:dyDescent="0.25">
      <c r="B35" s="65">
        <f>B34+1</f>
        <v>46332</v>
      </c>
      <c r="C35" s="48"/>
      <c r="D35" s="94" t="s">
        <v>17</v>
      </c>
      <c r="E35" s="50"/>
      <c r="F35" s="51" t="s">
        <v>15</v>
      </c>
      <c r="G35" s="52"/>
      <c r="H35" s="53" t="s">
        <v>18</v>
      </c>
      <c r="J35" s="19">
        <f>IF(F35="OUJÉ-BOUGOUMOU",1,0)</f>
        <v>0</v>
      </c>
      <c r="K35" s="19">
        <f>IF(F35="WASWANIPI",1,0)</f>
        <v>0</v>
      </c>
      <c r="L35" s="19">
        <f>IF(F35="MISTISSINI",1,0)</f>
        <v>1</v>
      </c>
      <c r="M35" s="19">
        <f>IF(F35="NEMASKA",1,0)</f>
        <v>0</v>
      </c>
    </row>
    <row r="36" spans="2:13" ht="13.5" thickBot="1" x14ac:dyDescent="0.25">
      <c r="B36" s="66"/>
      <c r="C36" s="33"/>
      <c r="D36" s="153"/>
      <c r="E36" s="115"/>
      <c r="F36" s="67"/>
      <c r="G36" s="116"/>
      <c r="H36" s="69"/>
      <c r="J36" s="19"/>
      <c r="K36" s="19"/>
      <c r="L36" s="19"/>
      <c r="M36" s="19"/>
    </row>
    <row r="37" spans="2:13" x14ac:dyDescent="0.2">
      <c r="B37" s="63">
        <v>46349</v>
      </c>
      <c r="C37" s="54"/>
      <c r="D37" s="95">
        <v>0.39583333333333331</v>
      </c>
      <c r="E37" s="96"/>
      <c r="F37" s="45" t="s">
        <v>12</v>
      </c>
      <c r="G37" s="46"/>
      <c r="H37" s="76"/>
      <c r="J37" s="19"/>
      <c r="K37" s="19"/>
      <c r="L37" s="19"/>
      <c r="M37" s="19"/>
    </row>
    <row r="38" spans="2:13" x14ac:dyDescent="0.2">
      <c r="B38" s="64">
        <f>B37+1</f>
        <v>46350</v>
      </c>
      <c r="C38" s="33"/>
      <c r="D38" s="91">
        <v>0.39583333333333331</v>
      </c>
      <c r="E38" s="97"/>
      <c r="F38" s="36" t="s">
        <v>12</v>
      </c>
      <c r="G38" s="6"/>
      <c r="H38" s="47"/>
      <c r="J38" s="19"/>
      <c r="K38" s="19"/>
      <c r="L38" s="19"/>
      <c r="M38" s="19"/>
    </row>
    <row r="39" spans="2:13" x14ac:dyDescent="0.2">
      <c r="B39" s="64">
        <f>B38+1</f>
        <v>46351</v>
      </c>
      <c r="C39" s="85"/>
      <c r="D39" s="91">
        <v>0.39583333333333331</v>
      </c>
      <c r="E39" s="97"/>
      <c r="F39" s="36" t="s">
        <v>12</v>
      </c>
      <c r="G39" s="6"/>
      <c r="H39" s="47" t="s">
        <v>24</v>
      </c>
      <c r="J39" s="19"/>
      <c r="K39" s="19"/>
      <c r="L39" s="19"/>
      <c r="M39" s="19"/>
    </row>
    <row r="40" spans="2:13" x14ac:dyDescent="0.2">
      <c r="B40" s="64">
        <f>B39+1</f>
        <v>46352</v>
      </c>
      <c r="C40" s="85"/>
      <c r="D40" s="91">
        <v>0.39583333333333331</v>
      </c>
      <c r="E40" s="97"/>
      <c r="F40" s="36" t="s">
        <v>15</v>
      </c>
      <c r="G40" s="6"/>
      <c r="H40" s="47"/>
      <c r="J40" s="19"/>
      <c r="K40" s="19"/>
      <c r="L40" s="19"/>
      <c r="M40" s="19"/>
    </row>
    <row r="41" spans="2:13" ht="13.5" thickBot="1" x14ac:dyDescent="0.25">
      <c r="B41" s="65">
        <f>B40+1</f>
        <v>46353</v>
      </c>
      <c r="C41" s="86"/>
      <c r="D41" s="94" t="s">
        <v>17</v>
      </c>
      <c r="E41" s="50"/>
      <c r="F41" s="51" t="s">
        <v>15</v>
      </c>
      <c r="G41" s="52"/>
      <c r="H41" s="53" t="s">
        <v>25</v>
      </c>
      <c r="J41" s="19"/>
      <c r="K41" s="19"/>
      <c r="L41" s="19"/>
      <c r="M41" s="19"/>
    </row>
    <row r="42" spans="2:13" ht="13.5" thickBot="1" x14ac:dyDescent="0.25">
      <c r="B42" s="66"/>
      <c r="C42" s="70"/>
      <c r="D42" s="71"/>
      <c r="E42" s="72"/>
      <c r="F42" s="73"/>
      <c r="G42" s="6"/>
      <c r="H42" s="69"/>
      <c r="J42" s="19"/>
      <c r="K42" s="19"/>
      <c r="L42" s="19"/>
      <c r="M42" s="19"/>
    </row>
    <row r="43" spans="2:13" x14ac:dyDescent="0.2">
      <c r="B43" s="78">
        <v>46356</v>
      </c>
      <c r="C43" s="57"/>
      <c r="D43" s="43" t="s">
        <v>20</v>
      </c>
      <c r="E43" s="58"/>
      <c r="F43" s="45" t="s">
        <v>12</v>
      </c>
      <c r="G43" s="46"/>
      <c r="H43" s="76"/>
      <c r="J43" s="19">
        <f>IF(F42="OUJÉ-BOUGOUMOU",1,0)</f>
        <v>0</v>
      </c>
      <c r="K43" s="19">
        <f>IF(F42="WASWANIPI",1,0)</f>
        <v>0</v>
      </c>
      <c r="L43" s="19">
        <f>IF(F42="MISTISSINI",1,0)</f>
        <v>0</v>
      </c>
      <c r="M43" s="19">
        <f>IF(F42="NEMASKA",1,0)</f>
        <v>0</v>
      </c>
    </row>
    <row r="44" spans="2:13" x14ac:dyDescent="0.2">
      <c r="B44" s="64">
        <f>B43+1</f>
        <v>46357</v>
      </c>
      <c r="C44" s="1"/>
      <c r="D44" s="30">
        <v>0.39583333333333331</v>
      </c>
      <c r="E44" s="39"/>
      <c r="F44" s="36" t="s">
        <v>12</v>
      </c>
      <c r="G44" s="6"/>
      <c r="H44" s="47"/>
      <c r="I44" s="20">
        <v>1</v>
      </c>
      <c r="J44" s="19">
        <f>IF(F43="OUJÉ-BOUGOUMOU",1,0)</f>
        <v>0</v>
      </c>
      <c r="K44" s="19">
        <f>IF(F43="WASWANIPI",1,0)</f>
        <v>1</v>
      </c>
      <c r="L44" s="19">
        <f>IF(F43="MISTISSINI",1,0)</f>
        <v>0</v>
      </c>
      <c r="M44" s="19">
        <f>IF(F43="NEMASKA",1,0)</f>
        <v>0</v>
      </c>
    </row>
    <row r="45" spans="2:13" x14ac:dyDescent="0.2">
      <c r="B45" s="64">
        <f>B44+1</f>
        <v>46358</v>
      </c>
      <c r="C45" s="1"/>
      <c r="D45" s="30">
        <v>0.41666666666666669</v>
      </c>
      <c r="E45" s="39"/>
      <c r="F45" s="171" t="s">
        <v>42</v>
      </c>
      <c r="G45" s="6"/>
      <c r="H45" s="47" t="s">
        <v>14</v>
      </c>
      <c r="J45" s="19">
        <f>IF(F44="OUJÉ-BOUGOUMOU",1,0)</f>
        <v>0</v>
      </c>
      <c r="K45" s="19">
        <f>IF(F44="WASWANIPI",1,0)</f>
        <v>1</v>
      </c>
      <c r="L45" s="19">
        <f>IF(F44="MISTISSINI",1,0)</f>
        <v>0</v>
      </c>
      <c r="M45" s="19">
        <f>IF(F44="NEMASKA",1,0)</f>
        <v>0</v>
      </c>
    </row>
    <row r="46" spans="2:13" x14ac:dyDescent="0.2">
      <c r="B46" s="64">
        <f>B45+1</f>
        <v>46359</v>
      </c>
      <c r="C46" s="1"/>
      <c r="D46" s="30">
        <v>0.39583333333333331</v>
      </c>
      <c r="E46" s="39"/>
      <c r="F46" s="36" t="s">
        <v>15</v>
      </c>
      <c r="G46" s="6"/>
      <c r="H46" s="47"/>
      <c r="J46" s="19">
        <f>IF(F45="OUJÉ-BOUGOUMOU",1,0)</f>
        <v>0</v>
      </c>
      <c r="K46" s="19">
        <f>IF(F45="WASWANIPI",1,0)</f>
        <v>0</v>
      </c>
      <c r="L46" s="19">
        <f>IF(F45="MISTISSINI",1,0)</f>
        <v>0</v>
      </c>
      <c r="M46" s="19">
        <f>IF(F45="NEMASKA",1,0)</f>
        <v>0</v>
      </c>
    </row>
    <row r="47" spans="2:13" ht="13.5" thickBot="1" x14ac:dyDescent="0.25">
      <c r="B47" s="65">
        <f>B46+1</f>
        <v>46360</v>
      </c>
      <c r="C47" s="59"/>
      <c r="D47" s="55">
        <v>0.39583333333333331</v>
      </c>
      <c r="E47" s="60"/>
      <c r="F47" s="51" t="s">
        <v>15</v>
      </c>
      <c r="G47" s="52"/>
      <c r="H47" s="53" t="s">
        <v>18</v>
      </c>
      <c r="J47" s="19">
        <f t="shared" ref="J47:J52" si="4">IF(F47="OUJÉ-BOUGOUMOU",1,0)</f>
        <v>0</v>
      </c>
      <c r="K47" s="19">
        <f t="shared" ref="K47:K52" si="5">IF(F47="WASWANIPI",1,0)</f>
        <v>0</v>
      </c>
      <c r="L47" s="19">
        <f t="shared" ref="L47:L52" si="6">IF(F47="MISTISSINI",1,0)</f>
        <v>1</v>
      </c>
      <c r="M47" s="19">
        <f t="shared" ref="M47:M52" si="7">IF(F47="NEMASKA",1,0)</f>
        <v>0</v>
      </c>
    </row>
    <row r="48" spans="2:13" ht="13.5" thickBot="1" x14ac:dyDescent="0.25">
      <c r="B48" s="63"/>
      <c r="C48" s="4"/>
      <c r="D48" s="74"/>
      <c r="E48" s="5"/>
      <c r="F48" s="41"/>
      <c r="G48" s="6"/>
      <c r="H48" s="75"/>
      <c r="J48" s="19">
        <f t="shared" si="4"/>
        <v>0</v>
      </c>
      <c r="K48" s="19">
        <f t="shared" si="5"/>
        <v>0</v>
      </c>
      <c r="L48" s="19">
        <f t="shared" si="6"/>
        <v>0</v>
      </c>
      <c r="M48" s="19">
        <f t="shared" si="7"/>
        <v>0</v>
      </c>
    </row>
    <row r="49" spans="2:13" x14ac:dyDescent="0.2">
      <c r="B49" s="63" t="s">
        <v>27</v>
      </c>
      <c r="C49" s="42"/>
      <c r="D49" s="43" t="s">
        <v>20</v>
      </c>
      <c r="E49" s="44"/>
      <c r="F49" s="45" t="s">
        <v>12</v>
      </c>
      <c r="G49" s="46"/>
      <c r="H49" s="76"/>
      <c r="I49" s="20">
        <v>1</v>
      </c>
      <c r="J49" s="19">
        <f t="shared" si="4"/>
        <v>0</v>
      </c>
      <c r="K49" s="19">
        <f t="shared" si="5"/>
        <v>1</v>
      </c>
      <c r="L49" s="19">
        <f t="shared" si="6"/>
        <v>0</v>
      </c>
      <c r="M49" s="19">
        <f t="shared" si="7"/>
        <v>0</v>
      </c>
    </row>
    <row r="50" spans="2:13" x14ac:dyDescent="0.2">
      <c r="B50" s="64">
        <f>B49+1</f>
        <v>46413</v>
      </c>
      <c r="C50" s="61"/>
      <c r="D50" s="30">
        <v>0.39583333333333331</v>
      </c>
      <c r="E50" s="5"/>
      <c r="F50" s="36" t="s">
        <v>12</v>
      </c>
      <c r="G50" s="6"/>
      <c r="H50" s="47"/>
      <c r="J50" s="19">
        <f t="shared" si="4"/>
        <v>0</v>
      </c>
      <c r="K50" s="19">
        <f t="shared" si="5"/>
        <v>1</v>
      </c>
      <c r="L50" s="19">
        <f t="shared" si="6"/>
        <v>0</v>
      </c>
      <c r="M50" s="19">
        <f t="shared" si="7"/>
        <v>0</v>
      </c>
    </row>
    <row r="51" spans="2:13" x14ac:dyDescent="0.2">
      <c r="B51" s="64">
        <f>B50+1</f>
        <v>46414</v>
      </c>
      <c r="C51" s="61"/>
      <c r="D51" s="30">
        <v>0.39583333333333331</v>
      </c>
      <c r="E51" s="5"/>
      <c r="F51" s="36" t="s">
        <v>13</v>
      </c>
      <c r="G51" s="6"/>
      <c r="H51" s="47" t="s">
        <v>21</v>
      </c>
      <c r="J51" s="19">
        <f t="shared" si="4"/>
        <v>0</v>
      </c>
      <c r="K51" s="19">
        <f t="shared" si="5"/>
        <v>0</v>
      </c>
      <c r="L51" s="19">
        <f t="shared" si="6"/>
        <v>0</v>
      </c>
      <c r="M51" s="19">
        <f t="shared" si="7"/>
        <v>0</v>
      </c>
    </row>
    <row r="52" spans="2:13" x14ac:dyDescent="0.2">
      <c r="B52" s="64">
        <f>B51+1</f>
        <v>46415</v>
      </c>
      <c r="C52" s="61"/>
      <c r="D52" s="30">
        <v>0.39583333333333331</v>
      </c>
      <c r="E52" s="5"/>
      <c r="F52" s="36" t="s">
        <v>15</v>
      </c>
      <c r="G52" s="6"/>
      <c r="H52" s="47"/>
      <c r="J52" s="19">
        <f t="shared" si="4"/>
        <v>0</v>
      </c>
      <c r="K52" s="19">
        <f t="shared" si="5"/>
        <v>0</v>
      </c>
      <c r="L52" s="19">
        <f t="shared" si="6"/>
        <v>1</v>
      </c>
      <c r="M52" s="19">
        <f t="shared" si="7"/>
        <v>0</v>
      </c>
    </row>
    <row r="53" spans="2:13" ht="13.5" thickBot="1" x14ac:dyDescent="0.25">
      <c r="B53" s="65">
        <f>B52+1</f>
        <v>46416</v>
      </c>
      <c r="C53" s="62"/>
      <c r="D53" s="55">
        <v>0.39583333333333331</v>
      </c>
      <c r="E53" s="50"/>
      <c r="F53" s="51" t="s">
        <v>15</v>
      </c>
      <c r="G53" s="52"/>
      <c r="H53" s="53" t="s">
        <v>18</v>
      </c>
      <c r="J53" s="19">
        <f t="shared" ref="J53:J64" si="8">IF(F53="OUJÉ-BOUGOUMOU",1,0)</f>
        <v>0</v>
      </c>
      <c r="K53" s="19">
        <f t="shared" ref="K53:K64" si="9">IF(F53="WASWANIPI",1,0)</f>
        <v>0</v>
      </c>
      <c r="L53" s="19">
        <f t="shared" ref="L53:L64" si="10">IF(F53="MISTISSINI",1,0)</f>
        <v>1</v>
      </c>
      <c r="M53" s="19">
        <f t="shared" ref="M53:M64" si="11">IF(F53="NEMASKA",1,0)</f>
        <v>0</v>
      </c>
    </row>
    <row r="54" spans="2:13" x14ac:dyDescent="0.2">
      <c r="B54" s="133"/>
      <c r="C54" s="134"/>
      <c r="D54" s="135"/>
      <c r="E54" s="44"/>
      <c r="F54" s="136"/>
      <c r="G54" s="46"/>
      <c r="H54" s="137"/>
      <c r="J54" s="19">
        <f>IF(F59="OUJÉ-BOUGOUMOU",1,0)</f>
        <v>0</v>
      </c>
      <c r="K54" s="19">
        <f>IF(F59="WASWANIPI",1,0)</f>
        <v>0</v>
      </c>
      <c r="L54" s="19">
        <f>IF(F59="MISTISSINI",1,0)</f>
        <v>0</v>
      </c>
      <c r="M54" s="19">
        <f>IF(F59="NEMASKA",1,0)</f>
        <v>0</v>
      </c>
    </row>
    <row r="55" spans="2:13" x14ac:dyDescent="0.2">
      <c r="B55" s="179" t="s">
        <v>50</v>
      </c>
      <c r="C55" s="179"/>
      <c r="D55" s="179"/>
      <c r="E55" s="179"/>
      <c r="F55" s="179"/>
      <c r="G55" s="83"/>
      <c r="H55" s="117"/>
      <c r="I55" s="20">
        <v>1</v>
      </c>
      <c r="J55" s="19">
        <f>IF(F60="OUJÉ-BOUGOUMOU",1,0)</f>
        <v>0</v>
      </c>
      <c r="K55" s="19">
        <f>IF(F60="WASWANIPI",1,0)</f>
        <v>1</v>
      </c>
      <c r="L55" s="19">
        <f>IF(F60="MISTISSINI",1,0)</f>
        <v>0</v>
      </c>
      <c r="M55" s="19">
        <f>IF(F60="NEMASKA",1,0)</f>
        <v>0</v>
      </c>
    </row>
    <row r="56" spans="2:13" ht="13.5" thickBot="1" x14ac:dyDescent="0.25">
      <c r="B56" s="118" t="s">
        <v>39</v>
      </c>
      <c r="C56" s="118"/>
      <c r="D56" s="118"/>
      <c r="E56" s="118"/>
      <c r="F56" s="118"/>
      <c r="G56" s="83"/>
      <c r="H56" s="117"/>
      <c r="J56" s="19">
        <f>IF(F61="OUJÉ-BOUGOUMOU",1,0)</f>
        <v>0</v>
      </c>
      <c r="K56" s="19">
        <f>IF(F61="WASWANIPI",1,0)</f>
        <v>1</v>
      </c>
      <c r="L56" s="19">
        <f>IF(F61="MISTISSINI",1,0)</f>
        <v>0</v>
      </c>
      <c r="M56" s="19">
        <f>IF(F61="NEMASKA",1,0)</f>
        <v>0</v>
      </c>
    </row>
    <row r="57" spans="2:13" x14ac:dyDescent="0.2">
      <c r="B57" s="119">
        <v>46433</v>
      </c>
      <c r="C57" s="120"/>
      <c r="D57" s="110">
        <v>0.39583333333333331</v>
      </c>
      <c r="E57" s="58"/>
      <c r="F57" s="121" t="s">
        <v>40</v>
      </c>
      <c r="G57" s="122"/>
      <c r="H57" s="180" t="s">
        <v>49</v>
      </c>
      <c r="J57" s="19">
        <f>IF(F62="OUJÉ-BOUGOUMOU",1,0)</f>
        <v>0</v>
      </c>
      <c r="K57" s="19">
        <f>IF(F62="WASWANIPI",1,0)</f>
        <v>0</v>
      </c>
      <c r="L57" s="19">
        <f>IF(F62="MISTISSINI",1,0)</f>
        <v>0</v>
      </c>
      <c r="M57" s="19">
        <f>IF(F62="NEMASKA",1,0)</f>
        <v>0</v>
      </c>
    </row>
    <row r="58" spans="2:13" ht="13.5" thickBot="1" x14ac:dyDescent="0.25">
      <c r="B58" s="123">
        <v>46434</v>
      </c>
      <c r="C58" s="124"/>
      <c r="D58" s="55">
        <v>0.39583333333333331</v>
      </c>
      <c r="E58" s="60"/>
      <c r="F58" s="125" t="s">
        <v>40</v>
      </c>
      <c r="G58" s="126"/>
      <c r="H58" s="181"/>
      <c r="J58" s="19">
        <f>IF(F63="OUJÉ-BOUGOUMOU",1,0)</f>
        <v>0</v>
      </c>
      <c r="K58" s="19">
        <f>IF(F63="WASWANIPI",1,0)</f>
        <v>0</v>
      </c>
      <c r="L58" s="19">
        <f>IF(F63="MISTISSINI",1,0)</f>
        <v>1</v>
      </c>
      <c r="M58" s="19">
        <f>IF(F63="NEMASKA",1,0)</f>
        <v>0</v>
      </c>
    </row>
    <row r="59" spans="2:13" ht="13.5" thickBot="1" x14ac:dyDescent="0.25">
      <c r="B59" s="142"/>
      <c r="C59" s="143"/>
      <c r="D59" s="142"/>
      <c r="E59" s="50"/>
      <c r="F59" s="144"/>
      <c r="G59" s="52"/>
      <c r="H59" s="145"/>
      <c r="J59" s="19"/>
      <c r="K59" s="19"/>
      <c r="L59" s="19"/>
      <c r="M59" s="19"/>
    </row>
    <row r="60" spans="2:13" x14ac:dyDescent="0.2">
      <c r="B60" s="78">
        <v>46447</v>
      </c>
      <c r="C60" s="87"/>
      <c r="D60" s="98">
        <v>0.58333333333333337</v>
      </c>
      <c r="E60" s="88"/>
      <c r="F60" s="45" t="s">
        <v>12</v>
      </c>
      <c r="G60" s="46"/>
      <c r="H60" s="79"/>
      <c r="J60" s="19"/>
      <c r="K60" s="19"/>
      <c r="L60" s="19"/>
      <c r="M60" s="19"/>
    </row>
    <row r="61" spans="2:13" x14ac:dyDescent="0.2">
      <c r="B61" s="89">
        <f>B60+1</f>
        <v>46448</v>
      </c>
      <c r="C61" s="90"/>
      <c r="D61" s="91">
        <v>0.39583333333333331</v>
      </c>
      <c r="E61" s="92"/>
      <c r="F61" s="36" t="s">
        <v>12</v>
      </c>
      <c r="G61" s="6"/>
      <c r="H61" s="47"/>
      <c r="J61" s="19"/>
      <c r="K61" s="19"/>
      <c r="L61" s="19"/>
      <c r="M61" s="19"/>
    </row>
    <row r="62" spans="2:13" x14ac:dyDescent="0.2">
      <c r="B62" s="89">
        <f>B61+1</f>
        <v>46449</v>
      </c>
      <c r="C62" s="90"/>
      <c r="D62" s="91">
        <v>0.41666666666666669</v>
      </c>
      <c r="E62" s="92"/>
      <c r="F62" s="171" t="s">
        <v>42</v>
      </c>
      <c r="G62" s="6"/>
      <c r="H62" s="47" t="s">
        <v>14</v>
      </c>
      <c r="J62" s="19"/>
      <c r="K62" s="19"/>
      <c r="L62" s="19"/>
      <c r="M62" s="19"/>
    </row>
    <row r="63" spans="2:13" x14ac:dyDescent="0.2">
      <c r="B63" s="89">
        <f>B62+1</f>
        <v>46450</v>
      </c>
      <c r="C63" s="90"/>
      <c r="D63" s="91">
        <v>0.41666666666666669</v>
      </c>
      <c r="E63" s="92"/>
      <c r="F63" s="36" t="s">
        <v>15</v>
      </c>
      <c r="G63" s="6"/>
      <c r="H63" s="47"/>
      <c r="J63" s="19"/>
      <c r="K63" s="19"/>
      <c r="L63" s="19"/>
      <c r="M63" s="19"/>
    </row>
    <row r="64" spans="2:13" ht="13.5" thickBot="1" x14ac:dyDescent="0.25">
      <c r="B64" s="93">
        <f>B63+1</f>
        <v>46451</v>
      </c>
      <c r="C64" s="147"/>
      <c r="D64" s="148">
        <v>0.41666666666666669</v>
      </c>
      <c r="E64" s="146"/>
      <c r="F64" s="51" t="s">
        <v>15</v>
      </c>
      <c r="G64" s="52"/>
      <c r="H64" s="53" t="s">
        <v>18</v>
      </c>
      <c r="J64" s="19">
        <f t="shared" si="8"/>
        <v>0</v>
      </c>
      <c r="K64" s="19">
        <f t="shared" si="9"/>
        <v>0</v>
      </c>
      <c r="L64" s="19">
        <f t="shared" si="10"/>
        <v>1</v>
      </c>
      <c r="M64" s="19">
        <f t="shared" si="11"/>
        <v>0</v>
      </c>
    </row>
    <row r="65" spans="2:13" ht="13.5" thickBot="1" x14ac:dyDescent="0.25">
      <c r="B65" s="80"/>
      <c r="C65" s="81"/>
      <c r="D65" s="109"/>
      <c r="E65" s="82"/>
      <c r="F65" s="41"/>
      <c r="G65" s="83"/>
      <c r="H65" s="84"/>
      <c r="J65" s="19">
        <f t="shared" ref="J65:J71" si="12">IF(F65="OUJÉ-BOUGOUMOU",1,0)</f>
        <v>0</v>
      </c>
      <c r="K65" s="19">
        <f t="shared" ref="K65:K71" si="13">IF(F65="WASWANIPI",1,0)</f>
        <v>0</v>
      </c>
      <c r="L65" s="19">
        <f t="shared" ref="L65:L71" si="14">IF(F65="MISTISSINI",1,0)</f>
        <v>0</v>
      </c>
      <c r="M65" s="19">
        <f t="shared" ref="M65:M71" si="15">IF(F65="NEMASKA",1,0)</f>
        <v>0</v>
      </c>
    </row>
    <row r="66" spans="2:13" x14ac:dyDescent="0.2">
      <c r="B66" s="78">
        <v>46468</v>
      </c>
      <c r="C66" s="57"/>
      <c r="D66" s="110">
        <v>0.39583333333333331</v>
      </c>
      <c r="E66" s="58"/>
      <c r="F66" s="45" t="s">
        <v>12</v>
      </c>
      <c r="G66" s="46"/>
      <c r="H66" s="79"/>
      <c r="I66" s="20">
        <v>1</v>
      </c>
      <c r="J66" s="19">
        <f t="shared" si="12"/>
        <v>0</v>
      </c>
      <c r="K66" s="19">
        <f t="shared" si="13"/>
        <v>1</v>
      </c>
      <c r="L66" s="19">
        <f t="shared" si="14"/>
        <v>0</v>
      </c>
      <c r="M66" s="19">
        <f t="shared" si="15"/>
        <v>0</v>
      </c>
    </row>
    <row r="67" spans="2:13" x14ac:dyDescent="0.2">
      <c r="B67" s="64">
        <f>B66+1</f>
        <v>46469</v>
      </c>
      <c r="C67" s="1"/>
      <c r="D67" s="30">
        <v>0.39583333333333331</v>
      </c>
      <c r="E67" s="39"/>
      <c r="F67" s="36" t="s">
        <v>12</v>
      </c>
      <c r="G67" s="6"/>
      <c r="H67" s="47"/>
      <c r="J67" s="19">
        <f t="shared" si="12"/>
        <v>0</v>
      </c>
      <c r="K67" s="19">
        <f t="shared" si="13"/>
        <v>1</v>
      </c>
      <c r="L67" s="19">
        <f t="shared" si="14"/>
        <v>0</v>
      </c>
      <c r="M67" s="19">
        <f t="shared" si="15"/>
        <v>0</v>
      </c>
    </row>
    <row r="68" spans="2:13" x14ac:dyDescent="0.2">
      <c r="B68" s="64">
        <f>B67+1</f>
        <v>46470</v>
      </c>
      <c r="C68" s="1"/>
      <c r="D68" s="30">
        <v>0.39583333333333331</v>
      </c>
      <c r="E68" s="39"/>
      <c r="F68" s="36" t="s">
        <v>15</v>
      </c>
      <c r="G68" s="6"/>
      <c r="H68" s="47" t="s">
        <v>24</v>
      </c>
      <c r="J68" s="19">
        <f t="shared" si="12"/>
        <v>0</v>
      </c>
      <c r="K68" s="19">
        <f t="shared" si="13"/>
        <v>0</v>
      </c>
      <c r="L68" s="19">
        <f t="shared" si="14"/>
        <v>1</v>
      </c>
      <c r="M68" s="19">
        <f t="shared" si="15"/>
        <v>0</v>
      </c>
    </row>
    <row r="69" spans="2:13" x14ac:dyDescent="0.2">
      <c r="B69" s="64">
        <f>B68+1</f>
        <v>46471</v>
      </c>
      <c r="C69" s="1"/>
      <c r="D69" s="30">
        <v>0.39583333333333331</v>
      </c>
      <c r="E69" s="39"/>
      <c r="F69" s="36" t="s">
        <v>15</v>
      </c>
      <c r="G69" s="6"/>
      <c r="H69" s="47"/>
      <c r="J69" s="19">
        <f t="shared" si="12"/>
        <v>0</v>
      </c>
      <c r="K69" s="19">
        <f t="shared" si="13"/>
        <v>0</v>
      </c>
      <c r="L69" s="19">
        <f t="shared" si="14"/>
        <v>1</v>
      </c>
      <c r="M69" s="19">
        <f t="shared" si="15"/>
        <v>0</v>
      </c>
    </row>
    <row r="70" spans="2:13" ht="13.5" thickBot="1" x14ac:dyDescent="0.25">
      <c r="B70" s="65">
        <f>B69+1</f>
        <v>46472</v>
      </c>
      <c r="C70" s="59"/>
      <c r="D70" s="100"/>
      <c r="E70" s="60"/>
      <c r="F70" s="99" t="s">
        <v>11</v>
      </c>
      <c r="G70" s="52"/>
      <c r="H70" s="53" t="s">
        <v>25</v>
      </c>
      <c r="J70" s="19">
        <f t="shared" si="12"/>
        <v>0</v>
      </c>
      <c r="K70" s="19">
        <f t="shared" si="13"/>
        <v>0</v>
      </c>
      <c r="L70" s="19">
        <f t="shared" si="14"/>
        <v>0</v>
      </c>
      <c r="M70" s="19">
        <f t="shared" si="15"/>
        <v>0</v>
      </c>
    </row>
    <row r="71" spans="2:13" ht="13.5" thickBot="1" x14ac:dyDescent="0.25">
      <c r="B71" s="103"/>
      <c r="C71" s="70"/>
      <c r="D71" s="102"/>
      <c r="E71" s="72"/>
      <c r="F71" s="73"/>
      <c r="G71" s="6"/>
      <c r="H71" s="69"/>
      <c r="J71" s="19">
        <f t="shared" si="12"/>
        <v>0</v>
      </c>
      <c r="K71" s="19">
        <f t="shared" si="13"/>
        <v>0</v>
      </c>
      <c r="L71" s="19">
        <f t="shared" si="14"/>
        <v>0</v>
      </c>
      <c r="M71" s="19">
        <f t="shared" si="15"/>
        <v>0</v>
      </c>
    </row>
    <row r="72" spans="2:13" x14ac:dyDescent="0.2">
      <c r="B72" s="66" t="s">
        <v>28</v>
      </c>
      <c r="C72" s="61"/>
      <c r="D72" s="101">
        <v>0.58333333333333337</v>
      </c>
      <c r="E72" s="5"/>
      <c r="F72" s="45" t="s">
        <v>12</v>
      </c>
      <c r="G72" s="6"/>
      <c r="H72" s="77"/>
      <c r="I72" s="20">
        <v>1</v>
      </c>
      <c r="J72" s="19">
        <f t="shared" ref="J72:J85" si="16">IF(F72="OUJÉ-BOUGOUMOU",1,0)</f>
        <v>0</v>
      </c>
      <c r="K72" s="19">
        <f t="shared" ref="K72:K85" si="17">IF(F72="WASWANIPI",1,0)</f>
        <v>1</v>
      </c>
      <c r="L72" s="19">
        <f t="shared" ref="L72:L85" si="18">IF(F72="MISTISSINI",1,0)</f>
        <v>0</v>
      </c>
      <c r="M72" s="19">
        <f t="shared" ref="M72:M85" si="19">IF(F72="NEMASKA",1,0)</f>
        <v>0</v>
      </c>
    </row>
    <row r="73" spans="2:13" x14ac:dyDescent="0.2">
      <c r="B73" s="64">
        <f>B72+1</f>
        <v>46483</v>
      </c>
      <c r="C73" s="33"/>
      <c r="D73" s="31">
        <v>0.39583333333333331</v>
      </c>
      <c r="E73" s="5"/>
      <c r="F73" s="36" t="s">
        <v>12</v>
      </c>
      <c r="G73" s="6"/>
      <c r="H73" s="47"/>
      <c r="J73" s="19">
        <f t="shared" si="16"/>
        <v>0</v>
      </c>
      <c r="K73" s="19">
        <f t="shared" si="17"/>
        <v>1</v>
      </c>
      <c r="L73" s="19">
        <f t="shared" si="18"/>
        <v>0</v>
      </c>
      <c r="M73" s="19">
        <f t="shared" si="19"/>
        <v>0</v>
      </c>
    </row>
    <row r="74" spans="2:13" x14ac:dyDescent="0.2">
      <c r="B74" s="64">
        <f>B73+1</f>
        <v>46484</v>
      </c>
      <c r="C74" s="33"/>
      <c r="D74" s="31">
        <v>0.39583333333333331</v>
      </c>
      <c r="E74" s="5"/>
      <c r="F74" s="36" t="s">
        <v>29</v>
      </c>
      <c r="G74" s="6"/>
      <c r="H74" s="47" t="s">
        <v>21</v>
      </c>
      <c r="J74" s="19">
        <f t="shared" si="16"/>
        <v>1</v>
      </c>
      <c r="K74" s="19">
        <f t="shared" si="17"/>
        <v>0</v>
      </c>
      <c r="L74" s="19">
        <f t="shared" si="18"/>
        <v>0</v>
      </c>
      <c r="M74" s="19">
        <f t="shared" si="19"/>
        <v>0</v>
      </c>
    </row>
    <row r="75" spans="2:13" x14ac:dyDescent="0.2">
      <c r="B75" s="64">
        <f>B74+1</f>
        <v>46485</v>
      </c>
      <c r="C75" s="33"/>
      <c r="D75" s="31">
        <v>0.39583333333333331</v>
      </c>
      <c r="E75" s="5"/>
      <c r="F75" s="36" t="s">
        <v>15</v>
      </c>
      <c r="G75" s="6"/>
      <c r="H75" s="47"/>
      <c r="J75" s="19">
        <f t="shared" si="16"/>
        <v>0</v>
      </c>
      <c r="K75" s="19">
        <f t="shared" si="17"/>
        <v>0</v>
      </c>
      <c r="L75" s="19">
        <f t="shared" si="18"/>
        <v>1</v>
      </c>
      <c r="M75" s="19">
        <f t="shared" si="19"/>
        <v>0</v>
      </c>
    </row>
    <row r="76" spans="2:13" ht="13.5" thickBot="1" x14ac:dyDescent="0.25">
      <c r="B76" s="65">
        <f>B75+1</f>
        <v>46486</v>
      </c>
      <c r="C76" s="48"/>
      <c r="D76" s="56" t="s">
        <v>17</v>
      </c>
      <c r="E76" s="50"/>
      <c r="F76" s="51" t="s">
        <v>15</v>
      </c>
      <c r="G76" s="52"/>
      <c r="H76" s="53" t="s">
        <v>18</v>
      </c>
      <c r="J76" s="19">
        <f t="shared" si="16"/>
        <v>0</v>
      </c>
      <c r="K76" s="19">
        <f t="shared" si="17"/>
        <v>0</v>
      </c>
      <c r="L76" s="19">
        <f t="shared" si="18"/>
        <v>1</v>
      </c>
      <c r="M76" s="19">
        <f t="shared" si="19"/>
        <v>0</v>
      </c>
    </row>
    <row r="77" spans="2:13" ht="13.5" thickBot="1" x14ac:dyDescent="0.25">
      <c r="B77" s="149"/>
      <c r="C77" s="33"/>
      <c r="D77" s="68"/>
      <c r="E77" s="115"/>
      <c r="F77" s="67"/>
      <c r="G77" s="116"/>
      <c r="H77" s="69"/>
      <c r="J77" s="19"/>
      <c r="K77" s="19"/>
      <c r="L77" s="19"/>
      <c r="M77" s="19"/>
    </row>
    <row r="78" spans="2:13" x14ac:dyDescent="0.2">
      <c r="B78" s="63" t="s">
        <v>45</v>
      </c>
      <c r="C78" s="154"/>
      <c r="D78" s="88">
        <v>0.58333333333333337</v>
      </c>
      <c r="E78" s="155"/>
      <c r="F78" s="45" t="s">
        <v>12</v>
      </c>
      <c r="G78" s="156"/>
      <c r="H78" s="182" t="s">
        <v>48</v>
      </c>
      <c r="J78" s="19"/>
      <c r="K78" s="19"/>
      <c r="L78" s="19"/>
      <c r="M78" s="19"/>
    </row>
    <row r="79" spans="2:13" x14ac:dyDescent="0.2">
      <c r="B79" s="166">
        <v>46490</v>
      </c>
      <c r="C79" s="73"/>
      <c r="D79" s="92">
        <v>0.41666666666666669</v>
      </c>
      <c r="E79" s="169"/>
      <c r="F79" s="36" t="s">
        <v>15</v>
      </c>
      <c r="G79" s="170"/>
      <c r="H79" s="183"/>
      <c r="J79" s="19"/>
      <c r="K79" s="19"/>
      <c r="L79" s="19"/>
      <c r="M79" s="19"/>
    </row>
    <row r="80" spans="2:13" ht="13.5" thickBot="1" x14ac:dyDescent="0.25">
      <c r="B80" s="65">
        <v>46491</v>
      </c>
      <c r="C80" s="160"/>
      <c r="D80" s="94">
        <v>0.41666666666666669</v>
      </c>
      <c r="E80" s="161"/>
      <c r="F80" s="51" t="s">
        <v>29</v>
      </c>
      <c r="G80" s="159"/>
      <c r="H80" s="184"/>
      <c r="J80" s="19"/>
      <c r="K80" s="19"/>
      <c r="L80" s="19"/>
      <c r="M80" s="19"/>
    </row>
    <row r="81" spans="2:15" ht="13.5" thickBot="1" x14ac:dyDescent="0.25">
      <c r="B81" s="142"/>
      <c r="C81" s="150"/>
      <c r="D81" s="163"/>
      <c r="E81" s="151"/>
      <c r="F81" s="164"/>
      <c r="G81" s="116"/>
      <c r="H81" s="141"/>
      <c r="J81" s="19">
        <f>IF(F81="OUJÉ-BOUGOUMOU",1,0)</f>
        <v>0</v>
      </c>
      <c r="K81" s="19">
        <f>IF(F81="WASWANIPI",1,0)</f>
        <v>0</v>
      </c>
      <c r="L81" s="19">
        <f>IF(F81="MISTISSINI",1,0)</f>
        <v>0</v>
      </c>
      <c r="M81" s="19">
        <f>IF(F81="NEMASKA",1,0)</f>
        <v>0</v>
      </c>
    </row>
    <row r="82" spans="2:15" x14ac:dyDescent="0.2">
      <c r="B82" s="166" t="s">
        <v>30</v>
      </c>
      <c r="C82" s="167"/>
      <c r="D82" s="43" t="s">
        <v>20</v>
      </c>
      <c r="E82" s="155"/>
      <c r="F82" s="45" t="s">
        <v>12</v>
      </c>
      <c r="G82" s="6"/>
      <c r="H82" s="77"/>
      <c r="I82" s="20">
        <v>1</v>
      </c>
      <c r="J82" s="19">
        <f>IF(F82="OUJÉ-BOUGOUMOU",1,0)</f>
        <v>0</v>
      </c>
      <c r="K82" s="19">
        <f>IF(F82="WASWANIPI",1,0)</f>
        <v>1</v>
      </c>
      <c r="L82" s="19">
        <f>IF(F82="MISTISSINI",1,0)</f>
        <v>0</v>
      </c>
      <c r="M82" s="19">
        <f>IF(F82="NEMASKA",1,0)</f>
        <v>0</v>
      </c>
    </row>
    <row r="83" spans="2:15" x14ac:dyDescent="0.2">
      <c r="B83" s="64">
        <v>46546</v>
      </c>
      <c r="C83" s="168"/>
      <c r="D83" s="30">
        <v>0.41666666666666669</v>
      </c>
      <c r="E83" s="158"/>
      <c r="F83" s="36" t="s">
        <v>12</v>
      </c>
      <c r="G83" s="114"/>
      <c r="H83" s="165"/>
      <c r="J83" s="19"/>
      <c r="K83" s="19"/>
      <c r="L83" s="19"/>
      <c r="M83" s="19"/>
    </row>
    <row r="84" spans="2:15" x14ac:dyDescent="0.2">
      <c r="B84" s="64" t="s">
        <v>43</v>
      </c>
      <c r="C84" s="157"/>
      <c r="D84" s="30">
        <v>0.41666666666666669</v>
      </c>
      <c r="E84" s="158"/>
      <c r="F84" s="171" t="s">
        <v>42</v>
      </c>
      <c r="G84" s="6"/>
      <c r="H84" s="47" t="s">
        <v>23</v>
      </c>
      <c r="J84" s="19">
        <f t="shared" si="16"/>
        <v>0</v>
      </c>
      <c r="K84" s="19">
        <f t="shared" si="17"/>
        <v>0</v>
      </c>
      <c r="L84" s="19">
        <f t="shared" si="18"/>
        <v>0</v>
      </c>
      <c r="M84" s="19">
        <f t="shared" si="19"/>
        <v>0</v>
      </c>
    </row>
    <row r="85" spans="2:15" x14ac:dyDescent="0.2">
      <c r="B85" s="64">
        <v>46549</v>
      </c>
      <c r="C85" s="157"/>
      <c r="D85" s="30">
        <v>0.39583333333333331</v>
      </c>
      <c r="E85" s="158"/>
      <c r="F85" s="36" t="s">
        <v>15</v>
      </c>
      <c r="G85" s="6"/>
      <c r="H85" s="47"/>
      <c r="J85" s="19">
        <f t="shared" si="16"/>
        <v>0</v>
      </c>
      <c r="K85" s="19">
        <f t="shared" si="17"/>
        <v>0</v>
      </c>
      <c r="L85" s="19">
        <f t="shared" si="18"/>
        <v>1</v>
      </c>
      <c r="M85" s="19">
        <f t="shared" si="19"/>
        <v>0</v>
      </c>
    </row>
    <row r="86" spans="2:15" ht="13.5" thickBot="1" x14ac:dyDescent="0.25">
      <c r="B86" s="65" t="s">
        <v>44</v>
      </c>
      <c r="C86" s="160"/>
      <c r="D86" s="49" t="s">
        <v>17</v>
      </c>
      <c r="E86" s="161"/>
      <c r="F86" s="51" t="s">
        <v>15</v>
      </c>
      <c r="G86" s="52"/>
      <c r="H86" s="53" t="s">
        <v>18</v>
      </c>
      <c r="J86" s="19">
        <f>IF(F86="OUJÉ-BOUGOUMOU",1,0)</f>
        <v>0</v>
      </c>
      <c r="K86" s="19">
        <f>IF(F86="WASWANIPI",1,0)</f>
        <v>0</v>
      </c>
      <c r="L86" s="19">
        <f>IF(F86="MISTISSINI",1,0)</f>
        <v>1</v>
      </c>
      <c r="M86" s="19">
        <f>IF(F86="NEMASKA",1,0)</f>
        <v>0</v>
      </c>
    </row>
    <row r="87" spans="2:15" x14ac:dyDescent="0.2">
      <c r="B87" s="133"/>
      <c r="C87" s="134"/>
      <c r="D87" s="133"/>
      <c r="E87" s="44"/>
      <c r="F87" s="136"/>
      <c r="G87" s="46"/>
      <c r="H87" s="137"/>
      <c r="I87" s="20">
        <f>SUM(I10:I86)</f>
        <v>9</v>
      </c>
      <c r="J87" s="20">
        <f>SUM(J10:J86)</f>
        <v>1</v>
      </c>
      <c r="K87" s="20">
        <f>SUM(K10:K86)</f>
        <v>16</v>
      </c>
      <c r="L87" s="20">
        <f>SUM(L10:L86)</f>
        <v>17</v>
      </c>
      <c r="M87" s="20">
        <f>SUM(M10:M86)</f>
        <v>0</v>
      </c>
    </row>
    <row r="88" spans="2:15" x14ac:dyDescent="0.2">
      <c r="B88" s="179" t="s">
        <v>51</v>
      </c>
      <c r="C88" s="179"/>
      <c r="D88" s="179"/>
      <c r="E88" s="179"/>
      <c r="F88" s="179"/>
      <c r="G88" s="83"/>
      <c r="H88" s="117"/>
      <c r="J88" s="20" t="s">
        <v>7</v>
      </c>
      <c r="K88" s="20" t="s">
        <v>8</v>
      </c>
      <c r="L88" s="20" t="s">
        <v>9</v>
      </c>
      <c r="M88" s="20" t="s">
        <v>10</v>
      </c>
    </row>
    <row r="89" spans="2:15" ht="13.5" thickBot="1" x14ac:dyDescent="0.25">
      <c r="B89" s="118" t="s">
        <v>39</v>
      </c>
      <c r="C89" s="118"/>
      <c r="D89" s="118"/>
      <c r="E89" s="118"/>
      <c r="F89" s="118"/>
      <c r="G89" s="83"/>
      <c r="H89" s="117"/>
    </row>
    <row r="90" spans="2:15" x14ac:dyDescent="0.2">
      <c r="B90" s="119">
        <v>46554</v>
      </c>
      <c r="C90" s="120"/>
      <c r="D90" s="110">
        <v>0.39583333333333331</v>
      </c>
      <c r="E90" s="58"/>
      <c r="F90" s="121" t="s">
        <v>40</v>
      </c>
      <c r="G90" s="122"/>
      <c r="H90" s="180" t="s">
        <v>49</v>
      </c>
      <c r="J90" s="20"/>
      <c r="K90" s="20"/>
      <c r="L90" s="20"/>
      <c r="M90" s="20"/>
      <c r="N90" s="18"/>
      <c r="O90" s="10"/>
    </row>
    <row r="91" spans="2:15" ht="13.5" thickBot="1" x14ac:dyDescent="0.25">
      <c r="B91" s="123">
        <v>46555</v>
      </c>
      <c r="C91" s="124"/>
      <c r="D91" s="55">
        <v>0.39583333333333331</v>
      </c>
      <c r="E91" s="60"/>
      <c r="F91" s="125" t="s">
        <v>40</v>
      </c>
      <c r="G91" s="126"/>
      <c r="H91" s="181"/>
      <c r="J91" s="20"/>
      <c r="K91" s="20"/>
      <c r="L91" s="20"/>
      <c r="M91" s="20"/>
    </row>
    <row r="92" spans="2:15" ht="13.5" thickBot="1" x14ac:dyDescent="0.25">
      <c r="B92" s="138"/>
      <c r="C92" s="150"/>
      <c r="D92" s="140"/>
      <c r="E92" s="151"/>
      <c r="F92" s="139"/>
      <c r="G92" s="116"/>
      <c r="H92" s="141"/>
      <c r="J92" s="20"/>
      <c r="K92" s="20"/>
      <c r="L92" s="20"/>
      <c r="M92" s="20"/>
    </row>
    <row r="93" spans="2:15" x14ac:dyDescent="0.2">
      <c r="B93" s="152" t="s">
        <v>31</v>
      </c>
      <c r="C93" s="42"/>
      <c r="D93" s="43" t="s">
        <v>20</v>
      </c>
      <c r="E93" s="44"/>
      <c r="F93" s="45" t="s">
        <v>12</v>
      </c>
      <c r="G93" s="46"/>
      <c r="H93" s="77"/>
      <c r="J93" s="20"/>
      <c r="K93" s="20"/>
      <c r="L93" s="20"/>
      <c r="M93" s="20"/>
    </row>
    <row r="94" spans="2:15" x14ac:dyDescent="0.2">
      <c r="B94" s="64">
        <f>B93+1</f>
        <v>46588</v>
      </c>
      <c r="C94" s="33"/>
      <c r="D94" s="30">
        <v>0.39583333333333331</v>
      </c>
      <c r="E94" s="5"/>
      <c r="F94" s="36" t="s">
        <v>12</v>
      </c>
      <c r="G94" s="6"/>
      <c r="H94" s="47"/>
      <c r="J94" s="20"/>
      <c r="K94" s="20"/>
      <c r="L94" s="20"/>
      <c r="M94" s="20"/>
    </row>
    <row r="95" spans="2:15" x14ac:dyDescent="0.2">
      <c r="B95" s="64">
        <f>B94+1</f>
        <v>46589</v>
      </c>
      <c r="C95" s="33"/>
      <c r="D95" s="30">
        <v>0.41666666666666669</v>
      </c>
      <c r="E95" s="5"/>
      <c r="F95" s="36" t="s">
        <v>29</v>
      </c>
      <c r="G95" s="6"/>
      <c r="H95" s="47" t="s">
        <v>23</v>
      </c>
      <c r="J95" s="20"/>
      <c r="K95" s="20"/>
      <c r="L95" s="20"/>
      <c r="M95" s="20"/>
    </row>
    <row r="96" spans="2:15" x14ac:dyDescent="0.2">
      <c r="B96" s="64">
        <f>B95+1</f>
        <v>46590</v>
      </c>
      <c r="C96" s="33"/>
      <c r="D96" s="30">
        <v>0.39583333333333331</v>
      </c>
      <c r="E96" s="5"/>
      <c r="F96" s="36" t="s">
        <v>15</v>
      </c>
      <c r="G96" s="6"/>
      <c r="H96" s="47"/>
      <c r="J96" s="20"/>
      <c r="K96" s="20"/>
      <c r="L96" s="20"/>
      <c r="M96" s="20"/>
    </row>
    <row r="97" spans="2:15" ht="13.5" thickBot="1" x14ac:dyDescent="0.25">
      <c r="B97" s="65">
        <f>B96+1</f>
        <v>46591</v>
      </c>
      <c r="C97" s="48"/>
      <c r="D97" s="49" t="s">
        <v>17</v>
      </c>
      <c r="E97" s="50"/>
      <c r="F97" s="51" t="s">
        <v>15</v>
      </c>
      <c r="G97" s="52"/>
      <c r="H97" s="53" t="s">
        <v>18</v>
      </c>
      <c r="J97" s="20"/>
      <c r="K97" s="20"/>
      <c r="L97" s="20"/>
      <c r="M97" s="20"/>
    </row>
    <row r="98" spans="2:15" ht="13.5" thickBot="1" x14ac:dyDescent="0.25">
      <c r="B98" s="103"/>
      <c r="C98" s="70"/>
      <c r="D98" s="30">
        <v>0.39583333333333331</v>
      </c>
      <c r="E98" s="72"/>
      <c r="F98" s="73"/>
      <c r="G98" s="6"/>
      <c r="H98" s="69"/>
      <c r="J98" s="20"/>
      <c r="K98" s="20"/>
      <c r="L98" s="20"/>
      <c r="M98" s="20"/>
    </row>
    <row r="99" spans="2:15" x14ac:dyDescent="0.2">
      <c r="B99" s="66" t="s">
        <v>32</v>
      </c>
      <c r="C99" s="61"/>
      <c r="D99" s="43" t="s">
        <v>20</v>
      </c>
      <c r="E99" s="44"/>
      <c r="F99" s="111" t="s">
        <v>12</v>
      </c>
      <c r="G99" s="6"/>
      <c r="H99" s="77"/>
      <c r="J99" s="20"/>
      <c r="K99" s="20"/>
      <c r="L99" s="20"/>
      <c r="M99" s="20"/>
    </row>
    <row r="100" spans="2:15" x14ac:dyDescent="0.2">
      <c r="B100" s="64">
        <f>B99+1</f>
        <v>46609</v>
      </c>
      <c r="C100" s="33"/>
      <c r="D100" s="30">
        <v>0.39583333333333331</v>
      </c>
      <c r="E100" s="5"/>
      <c r="F100" s="36" t="s">
        <v>12</v>
      </c>
      <c r="G100" s="6"/>
      <c r="H100" s="47"/>
      <c r="J100" s="20"/>
      <c r="K100" s="20"/>
      <c r="L100" s="20"/>
      <c r="M100" s="20"/>
    </row>
    <row r="101" spans="2:15" x14ac:dyDescent="0.2">
      <c r="B101" s="64">
        <f>B100+1</f>
        <v>46610</v>
      </c>
      <c r="C101" s="33"/>
      <c r="D101" s="30">
        <v>0.41666666666666669</v>
      </c>
      <c r="E101" s="5"/>
      <c r="F101" s="41" t="s">
        <v>12</v>
      </c>
      <c r="G101" s="6"/>
      <c r="H101" s="47" t="s">
        <v>33</v>
      </c>
      <c r="J101" s="20"/>
      <c r="K101" s="20"/>
      <c r="L101" s="20"/>
      <c r="M101" s="20"/>
    </row>
    <row r="102" spans="2:15" x14ac:dyDescent="0.2">
      <c r="B102" s="64">
        <f>B101+1</f>
        <v>46611</v>
      </c>
      <c r="C102" s="33"/>
      <c r="D102" s="30">
        <v>0.39583333333333331</v>
      </c>
      <c r="E102" s="5"/>
      <c r="F102" s="36" t="s">
        <v>15</v>
      </c>
      <c r="G102" s="6"/>
      <c r="H102" s="47"/>
      <c r="J102" s="20"/>
      <c r="K102" s="20"/>
      <c r="L102" s="20"/>
      <c r="M102" s="20"/>
    </row>
    <row r="103" spans="2:15" ht="13.5" thickBot="1" x14ac:dyDescent="0.25">
      <c r="B103" s="65">
        <f>B102+1</f>
        <v>46612</v>
      </c>
      <c r="C103" s="48"/>
      <c r="D103" s="49" t="s">
        <v>17</v>
      </c>
      <c r="E103" s="50"/>
      <c r="F103" s="51" t="s">
        <v>15</v>
      </c>
      <c r="G103" s="52"/>
      <c r="H103" s="53" t="s">
        <v>25</v>
      </c>
      <c r="J103" s="20"/>
      <c r="K103" s="20"/>
      <c r="L103" s="20"/>
      <c r="M103" s="20"/>
    </row>
    <row r="104" spans="2:15" ht="13.5" thickBot="1" x14ac:dyDescent="0.25">
      <c r="B104" s="103"/>
      <c r="C104" s="70"/>
      <c r="D104" s="71"/>
      <c r="E104" s="72"/>
      <c r="F104" s="73"/>
      <c r="G104" s="6"/>
      <c r="H104" s="69"/>
      <c r="J104" s="20"/>
      <c r="K104" s="20"/>
      <c r="L104" s="20"/>
      <c r="M104" s="20"/>
    </row>
    <row r="105" spans="2:15" x14ac:dyDescent="0.2">
      <c r="B105" s="66" t="s">
        <v>34</v>
      </c>
      <c r="C105" s="61"/>
      <c r="D105" s="43" t="s">
        <v>20</v>
      </c>
      <c r="E105" s="44"/>
      <c r="F105" s="45" t="s">
        <v>12</v>
      </c>
      <c r="G105" s="6"/>
      <c r="H105" s="77"/>
      <c r="N105" s="18"/>
      <c r="O105" s="10"/>
    </row>
    <row r="106" spans="2:15" x14ac:dyDescent="0.2">
      <c r="B106" s="64">
        <f>B105+1</f>
        <v>46616</v>
      </c>
      <c r="C106" s="33"/>
      <c r="D106" s="30">
        <v>0.39583333333333331</v>
      </c>
      <c r="E106" s="5"/>
      <c r="F106" s="36" t="s">
        <v>12</v>
      </c>
      <c r="G106" s="6"/>
      <c r="H106" s="47"/>
    </row>
    <row r="107" spans="2:15" x14ac:dyDescent="0.2">
      <c r="B107" s="64">
        <f>B106+1</f>
        <v>46617</v>
      </c>
      <c r="C107" s="33"/>
      <c r="D107" s="30">
        <v>0.41666666666666669</v>
      </c>
      <c r="E107" s="5"/>
      <c r="F107" s="171" t="s">
        <v>42</v>
      </c>
      <c r="G107" s="6"/>
      <c r="H107" s="47" t="s">
        <v>21</v>
      </c>
    </row>
    <row r="108" spans="2:15" x14ac:dyDescent="0.2">
      <c r="B108" s="64">
        <f>B107+1</f>
        <v>46618</v>
      </c>
      <c r="C108" s="33"/>
      <c r="D108" s="30">
        <v>0.39583333333333331</v>
      </c>
      <c r="E108" s="5"/>
      <c r="F108" s="36" t="s">
        <v>15</v>
      </c>
      <c r="G108" s="6"/>
      <c r="H108" s="47"/>
    </row>
    <row r="109" spans="2:15" ht="13.5" thickBot="1" x14ac:dyDescent="0.25">
      <c r="B109" s="65">
        <f>B108+1</f>
        <v>46619</v>
      </c>
      <c r="C109" s="48"/>
      <c r="D109" s="49" t="s">
        <v>17</v>
      </c>
      <c r="E109" s="50"/>
      <c r="F109" s="51" t="s">
        <v>15</v>
      </c>
      <c r="G109" s="52"/>
      <c r="H109" s="53" t="s">
        <v>18</v>
      </c>
    </row>
    <row r="110" spans="2:15" x14ac:dyDescent="0.2">
      <c r="B110" s="7"/>
      <c r="C110" s="4"/>
      <c r="D110" s="7"/>
      <c r="E110" s="5"/>
      <c r="F110" s="104"/>
      <c r="G110" s="6"/>
      <c r="H110" s="105"/>
    </row>
    <row r="111" spans="2:15" x14ac:dyDescent="0.2">
      <c r="B111" s="7"/>
      <c r="C111" s="4"/>
      <c r="D111" s="7"/>
      <c r="E111" s="5"/>
      <c r="F111" s="104"/>
      <c r="G111" s="6"/>
      <c r="H111" s="105"/>
    </row>
    <row r="112" spans="2:15" ht="13.5" thickBot="1" x14ac:dyDescent="0.25">
      <c r="B112" s="175" t="s">
        <v>35</v>
      </c>
      <c r="C112" s="175"/>
      <c r="D112" s="175"/>
      <c r="E112" s="175"/>
      <c r="F112" s="175"/>
      <c r="G112" s="10"/>
      <c r="H112" s="112"/>
    </row>
    <row r="113" spans="2:8" ht="13.5" thickBot="1" x14ac:dyDescent="0.25">
      <c r="B113" s="11"/>
      <c r="C113" s="112"/>
      <c r="D113" s="8" t="s">
        <v>36</v>
      </c>
      <c r="E113" s="9"/>
      <c r="F113" s="10"/>
      <c r="G113" s="9"/>
      <c r="H113" s="112"/>
    </row>
    <row r="114" spans="2:8" x14ac:dyDescent="0.2">
      <c r="B114" s="11" t="s">
        <v>29</v>
      </c>
      <c r="C114" s="6"/>
      <c r="D114" s="106">
        <v>5</v>
      </c>
      <c r="E114" s="35"/>
      <c r="F114" s="37"/>
      <c r="G114" s="9"/>
      <c r="H114" s="112"/>
    </row>
    <row r="115" spans="2:8" x14ac:dyDescent="0.2">
      <c r="B115" s="11" t="s">
        <v>12</v>
      </c>
      <c r="C115" s="34"/>
      <c r="D115" s="106">
        <v>28</v>
      </c>
      <c r="E115" s="35"/>
      <c r="F115" s="38"/>
      <c r="G115" s="11"/>
      <c r="H115" s="11"/>
    </row>
    <row r="116" spans="2:8" x14ac:dyDescent="0.2">
      <c r="B116" s="11" t="s">
        <v>15</v>
      </c>
      <c r="C116" s="34"/>
      <c r="D116" s="107">
        <v>26</v>
      </c>
      <c r="E116" s="35"/>
      <c r="F116" s="38"/>
      <c r="G116" s="11"/>
      <c r="H116" s="11"/>
    </row>
    <row r="117" spans="2:8" ht="13.5" thickBot="1" x14ac:dyDescent="0.25">
      <c r="B117" s="10" t="s">
        <v>26</v>
      </c>
      <c r="C117" s="34"/>
      <c r="D117" s="107">
        <v>5</v>
      </c>
      <c r="E117" s="35"/>
      <c r="F117" s="38"/>
      <c r="G117" s="112"/>
      <c r="H117" s="112"/>
    </row>
    <row r="118" spans="2:8" ht="13.5" thickBot="1" x14ac:dyDescent="0.25">
      <c r="B118" s="12" t="s">
        <v>37</v>
      </c>
      <c r="C118" s="112"/>
      <c r="D118" s="108">
        <v>13</v>
      </c>
      <c r="E118" s="113"/>
      <c r="F118" s="37"/>
      <c r="G118" s="112"/>
      <c r="H118" s="112"/>
    </row>
    <row r="119" spans="2:8" ht="13.5" thickBot="1" x14ac:dyDescent="0.25">
      <c r="B119" s="12" t="s">
        <v>38</v>
      </c>
      <c r="C119" s="11"/>
      <c r="D119" s="108">
        <f>SUM(D114:D117)</f>
        <v>64</v>
      </c>
      <c r="E119" s="11"/>
      <c r="F119" s="11"/>
      <c r="G119" s="11"/>
      <c r="H119" s="11"/>
    </row>
    <row r="120" spans="2:8" x14ac:dyDescent="0.2">
      <c r="B120" s="112"/>
      <c r="C120" s="112"/>
      <c r="D120" s="176"/>
      <c r="E120" s="176"/>
      <c r="F120" s="176"/>
      <c r="G120" s="176"/>
      <c r="H120" s="176"/>
    </row>
    <row r="121" spans="2:8" x14ac:dyDescent="0.2">
      <c r="B121" s="112"/>
      <c r="C121" s="112"/>
      <c r="D121" s="112"/>
      <c r="E121" s="112"/>
      <c r="F121" s="112"/>
      <c r="G121" s="112"/>
      <c r="H121" s="40"/>
    </row>
    <row r="123" spans="2:8" x14ac:dyDescent="0.2">
      <c r="D123" s="7"/>
      <c r="E123" s="5"/>
      <c r="F123" s="4"/>
      <c r="G123" s="6"/>
      <c r="H123" s="17"/>
    </row>
    <row r="124" spans="2:8" x14ac:dyDescent="0.2">
      <c r="B124" s="13"/>
      <c r="D124" s="32"/>
      <c r="E124" s="5"/>
      <c r="F124" s="4"/>
      <c r="G124" s="6"/>
    </row>
    <row r="125" spans="2:8" x14ac:dyDescent="0.2">
      <c r="D125" s="7"/>
      <c r="E125" s="5"/>
      <c r="F125" s="4"/>
      <c r="G125" s="6"/>
    </row>
    <row r="126" spans="2:8" x14ac:dyDescent="0.2">
      <c r="D126" s="7"/>
      <c r="E126" s="5"/>
      <c r="F126" s="4"/>
      <c r="G126" s="6"/>
    </row>
    <row r="127" spans="2:8" x14ac:dyDescent="0.2">
      <c r="D127" s="7"/>
      <c r="E127" s="5"/>
      <c r="F127" s="4"/>
      <c r="G127" s="6"/>
    </row>
  </sheetData>
  <sheetProtection selectLockedCells="1" selectUnlockedCells="1"/>
  <mergeCells count="14">
    <mergeCell ref="B1:H1"/>
    <mergeCell ref="D120:H120"/>
    <mergeCell ref="B2:H2"/>
    <mergeCell ref="B3:H3"/>
    <mergeCell ref="B112:F112"/>
    <mergeCell ref="B4:H4"/>
    <mergeCell ref="B26:F26"/>
    <mergeCell ref="H28:H29"/>
    <mergeCell ref="B55:F55"/>
    <mergeCell ref="H57:H58"/>
    <mergeCell ref="B88:F88"/>
    <mergeCell ref="H90:H91"/>
    <mergeCell ref="H78:H80"/>
    <mergeCell ref="H16:H18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5" scale="58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39F264B5AE8E4AA74919F64A0B5D64" ma:contentTypeVersion="3" ma:contentTypeDescription="Crée un document." ma:contentTypeScope="" ma:versionID="eaee27f8d291fde13d6c2b78233662f2">
  <xsd:schema xmlns:xsd="http://www.w3.org/2001/XMLSchema" xmlns:xs="http://www.w3.org/2001/XMLSchema" xmlns:p="http://schemas.microsoft.com/office/2006/metadata/properties" xmlns:ns2="9b6b6a53-8636-460b-91c6-37c26967e8a1" targetNamespace="http://schemas.microsoft.com/office/2006/metadata/properties" ma:root="true" ma:fieldsID="7870d4814c511f4c3ff98dfc5cfe79a3" ns2:_="">
    <xsd:import namespace="9b6b6a53-8636-460b-91c6-37c26967e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b6a53-8636-460b-91c6-37c26967e8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D1847-6B15-4E4A-AEB3-91845D10D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91430-3815-4E05-A9C9-8DB7958B86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24D77D-5F28-4718-8CE6-C8E4DB3A4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b6a53-8636-460b-91c6-37c26967e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 OWMN 2026-2027</vt:lpstr>
      <vt:lpstr>' OWMN 2026-2027'!HUDSON</vt:lpstr>
      <vt:lpstr>' OWMN 2026-2027'!Zone_d_impression</vt:lpstr>
    </vt:vector>
  </TitlesOfParts>
  <Manager/>
  <Company>Ministère de la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Gaétan Roby</dc:creator>
  <cp:keywords/>
  <dc:description/>
  <cp:lastModifiedBy>Elisabeth Dupeyron</cp:lastModifiedBy>
  <cp:revision/>
  <cp:lastPrinted>2026-06-17T19:31:40Z</cp:lastPrinted>
  <dcterms:created xsi:type="dcterms:W3CDTF">1999-04-28T15:04:16Z</dcterms:created>
  <dcterms:modified xsi:type="dcterms:W3CDTF">2026-06-17T19:34:24Z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0x0101008B39F264B5AE8E4AA74919F64A0B5D64</vt:lpwstr>
  </property>
</Properties>
</file>